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SQL\Export\"/>
    </mc:Choice>
  </mc:AlternateContent>
  <bookViews>
    <workbookView xWindow="0" yWindow="0" windowWidth="0" windowHeight="0"/>
  </bookViews>
  <sheets>
    <sheet name="Rekapitulace stavby" sheetId="1" r:id="rId1"/>
    <sheet name="2025 - Objekt Kosov, č.p.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'2025 - Objekt Kosov, č.p....'!$C$85:$K$203</definedName>
    <definedName name="_xlnm.Print_Area" localSheetId="1">'2025 - Objekt Kosov, č.p....'!$C$4:$J$37,'2025 - Objekt Kosov, č.p....'!$C$43:$J$69,'2025 - Objekt Kosov, č.p....'!$C$75:$K$203</definedName>
    <definedName name="_xlnm.Print_Titles" localSheetId="1">'2025 - Objekt Kosov, č.p....'!$85:$85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03"/>
  <c r="BH203"/>
  <c r="BG203"/>
  <c r="BE203"/>
  <c r="T203"/>
  <c r="R203"/>
  <c r="P203"/>
  <c r="BI200"/>
  <c r="BH200"/>
  <c r="BG200"/>
  <c r="BE200"/>
  <c r="T200"/>
  <c r="R200"/>
  <c r="P200"/>
  <c r="BI195"/>
  <c r="BH195"/>
  <c r="BG195"/>
  <c r="BE195"/>
  <c r="T195"/>
  <c r="T194"/>
  <c r="R195"/>
  <c r="R194"/>
  <c r="P195"/>
  <c r="P194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9"/>
  <c r="BH179"/>
  <c r="BG179"/>
  <c r="BE179"/>
  <c r="T179"/>
  <c r="R179"/>
  <c r="P179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T155"/>
  <c r="R156"/>
  <c r="R155"/>
  <c r="P156"/>
  <c r="P155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0"/>
  <c r="BH140"/>
  <c r="BG140"/>
  <c r="BE140"/>
  <c r="T140"/>
  <c r="R140"/>
  <c r="P140"/>
  <c r="BI136"/>
  <c r="BH136"/>
  <c r="BG136"/>
  <c r="BE136"/>
  <c r="T136"/>
  <c r="R136"/>
  <c r="P136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T122"/>
  <c r="R123"/>
  <c r="R122"/>
  <c r="P123"/>
  <c r="P122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09"/>
  <c r="BH109"/>
  <c r="BG109"/>
  <c r="BE109"/>
  <c r="T109"/>
  <c r="R109"/>
  <c r="P109"/>
  <c r="BI105"/>
  <c r="BH105"/>
  <c r="BG105"/>
  <c r="BE105"/>
  <c r="T105"/>
  <c r="R105"/>
  <c r="P105"/>
  <c r="BI102"/>
  <c r="BH102"/>
  <c r="BG102"/>
  <c r="BE102"/>
  <c r="T102"/>
  <c r="R102"/>
  <c r="P102"/>
  <c r="BI96"/>
  <c r="BH96"/>
  <c r="BG96"/>
  <c r="BE96"/>
  <c r="T96"/>
  <c r="R96"/>
  <c r="P96"/>
  <c r="BI92"/>
  <c r="BH92"/>
  <c r="BG92"/>
  <c r="BE92"/>
  <c r="T92"/>
  <c r="R92"/>
  <c r="P92"/>
  <c r="BI89"/>
  <c r="BH89"/>
  <c r="BG89"/>
  <c r="BE89"/>
  <c r="T89"/>
  <c r="R89"/>
  <c r="P89"/>
  <c r="J83"/>
  <c r="J82"/>
  <c r="F82"/>
  <c r="F80"/>
  <c r="E78"/>
  <c r="J51"/>
  <c r="J50"/>
  <c r="F50"/>
  <c r="F48"/>
  <c r="E46"/>
  <c r="J16"/>
  <c r="E16"/>
  <c r="F83"/>
  <c r="J15"/>
  <c r="J10"/>
  <c r="J48"/>
  <c i="1" r="L50"/>
  <c r="AM50"/>
  <c r="AM49"/>
  <c r="L49"/>
  <c r="AM47"/>
  <c r="L47"/>
  <c r="L45"/>
  <c r="L44"/>
  <c i="2" r="J150"/>
  <c r="BK92"/>
  <c r="J203"/>
  <c r="J144"/>
  <c r="BK140"/>
  <c r="BK119"/>
  <c r="BK102"/>
  <c r="BK123"/>
  <c r="BK156"/>
  <c r="BK189"/>
  <c r="J184"/>
  <c r="J92"/>
  <c r="BK179"/>
  <c r="BK148"/>
  <c r="J96"/>
  <c r="J146"/>
  <c r="BK150"/>
  <c r="J123"/>
  <c r="J113"/>
  <c r="BK186"/>
  <c r="BK203"/>
  <c r="J89"/>
  <c i="1" r="AS54"/>
  <c i="2" r="BK160"/>
  <c r="J102"/>
  <c r="J140"/>
  <c r="J166"/>
  <c r="BK144"/>
  <c r="BK182"/>
  <c r="J163"/>
  <c r="BK136"/>
  <c r="J116"/>
  <c r="J133"/>
  <c r="J182"/>
  <c r="BK192"/>
  <c r="BK116"/>
  <c r="J192"/>
  <c r="BK89"/>
  <c r="BK109"/>
  <c r="BK169"/>
  <c r="BK130"/>
  <c r="BK96"/>
  <c r="J153"/>
  <c r="BK113"/>
  <c r="BK133"/>
  <c r="J186"/>
  <c r="BK153"/>
  <c r="BK163"/>
  <c r="J160"/>
  <c r="J156"/>
  <c r="J119"/>
  <c r="BK146"/>
  <c r="J105"/>
  <c r="J189"/>
  <c r="J179"/>
  <c r="BK195"/>
  <c r="BK200"/>
  <c r="J169"/>
  <c r="J195"/>
  <c r="J109"/>
  <c r="J130"/>
  <c r="J136"/>
  <c r="J200"/>
  <c r="BK184"/>
  <c r="BK166"/>
  <c r="J148"/>
  <c r="BK105"/>
  <c l="1" r="P112"/>
  <c r="BK143"/>
  <c r="J143"/>
  <c r="J62"/>
  <c r="P88"/>
  <c r="BK159"/>
  <c r="J159"/>
  <c r="J65"/>
  <c r="R88"/>
  <c r="P143"/>
  <c r="BK165"/>
  <c r="J165"/>
  <c r="J66"/>
  <c r="T112"/>
  <c r="R129"/>
  <c r="R159"/>
  <c r="R112"/>
  <c r="T129"/>
  <c r="R165"/>
  <c r="BK199"/>
  <c r="J199"/>
  <c r="J68"/>
  <c r="BK112"/>
  <c r="P129"/>
  <c r="P165"/>
  <c r="P199"/>
  <c r="T88"/>
  <c r="BK129"/>
  <c r="J129"/>
  <c r="J61"/>
  <c r="R143"/>
  <c r="T165"/>
  <c r="T199"/>
  <c r="BK88"/>
  <c r="J88"/>
  <c r="J57"/>
  <c r="T143"/>
  <c r="P159"/>
  <c r="P158"/>
  <c r="T159"/>
  <c r="T158"/>
  <c r="R199"/>
  <c r="BK122"/>
  <c r="J122"/>
  <c r="J60"/>
  <c r="BK155"/>
  <c r="J155"/>
  <c r="J63"/>
  <c r="BK194"/>
  <c r="J194"/>
  <c r="J67"/>
  <c r="BF92"/>
  <c r="BF96"/>
  <c r="BF113"/>
  <c r="BF136"/>
  <c r="BF192"/>
  <c r="BF150"/>
  <c r="BF123"/>
  <c r="BF133"/>
  <c r="BF169"/>
  <c r="F51"/>
  <c r="J80"/>
  <c r="BF102"/>
  <c r="BF119"/>
  <c r="BF153"/>
  <c r="BF182"/>
  <c r="BF195"/>
  <c r="BF163"/>
  <c r="BF186"/>
  <c r="BF116"/>
  <c r="BF140"/>
  <c r="BF156"/>
  <c r="BF179"/>
  <c r="BF105"/>
  <c r="BF130"/>
  <c r="BF146"/>
  <c r="BF148"/>
  <c r="BF166"/>
  <c r="BF184"/>
  <c r="BF189"/>
  <c r="BF200"/>
  <c r="BF203"/>
  <c r="BF89"/>
  <c r="BF109"/>
  <c r="BF144"/>
  <c r="BF160"/>
  <c r="F31"/>
  <c i="1" r="AZ55"/>
  <c r="AZ54"/>
  <c r="W29"/>
  <c i="2" r="J31"/>
  <c i="1" r="AV55"/>
  <c i="2" r="F34"/>
  <c i="1" r="BC55"/>
  <c r="BC54"/>
  <c r="W32"/>
  <c i="2" r="F33"/>
  <c i="1" r="BB55"/>
  <c r="BB54"/>
  <c r="W31"/>
  <c i="2" r="F35"/>
  <c i="1" r="BD55"/>
  <c r="BD54"/>
  <c r="W33"/>
  <c i="2" l="1" r="BK111"/>
  <c r="J111"/>
  <c r="J58"/>
  <c r="R111"/>
  <c r="T111"/>
  <c r="T87"/>
  <c r="T86"/>
  <c r="R158"/>
  <c r="R87"/>
  <c r="P111"/>
  <c r="P87"/>
  <c r="P86"/>
  <c i="1" r="AU55"/>
  <c i="2" r="J112"/>
  <c r="J59"/>
  <c r="BK158"/>
  <c r="J158"/>
  <c r="J64"/>
  <c r="BK87"/>
  <c r="J87"/>
  <c r="J56"/>
  <c i="1" r="AV54"/>
  <c r="AK29"/>
  <c r="AY54"/>
  <c r="AX54"/>
  <c r="AU54"/>
  <c i="2" r="J32"/>
  <c i="1" r="AW55"/>
  <c r="AT55"/>
  <c i="2" r="F32"/>
  <c i="1" r="BA55"/>
  <c r="BA54"/>
  <c r="W30"/>
  <c i="2" l="1" r="R86"/>
  <c r="BK86"/>
  <c r="J86"/>
  <c r="J55"/>
  <c i="1" r="AW54"/>
  <c r="AK30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<sst xmlns="http://schemas.openxmlformats.org/spreadsheetml/2006/main">
  <si>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</si>
  <si>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</si>
  <si>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</si>
  <si>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</si>
  <si>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</si>
  <si>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{1dcff618-f0dc-438e-8008-25aadace0c5c}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</si>
  <si>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</si>
  <si>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</si>
  <si>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</si>
  <si>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</si>
  <si>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</si>
  <si>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</si>
  <si>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</si>
  <si>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</si>
  <si>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</si>
  <si>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</si>
  <si>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</si>
  <si>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Objekt Kosov, č.p.9 - výměna oken ve 2.N.P.</t>
  </si>
  <si>
    <t>KSO:</t>
  </si>
  <si>
    <t/>
  </si>
  <si>
    <t>CC-CZ:</t>
  </si>
  <si>
    <t>Místo:</t>
  </si>
  <si>
    <t>Kosov</t>
  </si>
  <si>
    <t>Datum:</t>
  </si>
  <si>
    <t>14. 5. 2025</t>
  </si>
  <si>
    <t>Zadavatel:</t>
  </si>
  <si>
    <t>IČ:</t>
  </si>
  <si>
    <t>Statutární město Jihlava</t>
  </si>
  <si>
    <t>DIČ:</t>
  </si>
  <si>
    <t>Účastník:</t>
  </si>
  <si>
    <t>Vyplň údaj</t>
  </si>
  <si>
    <t>Projektant:</t>
  </si>
  <si>
    <t>Zdeněk Vincenc</t>
  </si>
  <si>
    <t>True</t>
  </si>
  <si>
    <t>Zpracovatel:</t>
  </si>
  <si>
    <t>Ing. Avuk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</si>
  <si>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</si>
  <si>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</si>
  <si>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</si>
  <si>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</si>
  <si>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</si>
  <si>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</si>
  <si>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</si>
  <si>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</si>
  <si>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</si>
  <si>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</si>
  <si>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</si>
  <si>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</si>
  <si>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</si>
  <si>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</si>
  <si>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</si>
  <si>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</si>
  <si>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</si>
  <si>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</si>
  <si>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</si>
  <si>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</si>
  <si>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</si>
  <si>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</si>
  <si>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</si>
  <si>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</si>
  <si>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</si>
  <si>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</si>
  <si>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</si>
  <si>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</si>
  <si>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</si>
  <si>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</si>
  <si>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</si>
  <si>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</si>
  <si>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</si>
  <si>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</si>
  <si>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</si>
  <si>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</si>
  <si>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</si>
  <si>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</si>
  <si>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</si>
  <si>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</si>
  <si>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</si>
  <si>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</si>
  <si>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</si>
  <si>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</si>
  <si>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</si>
  <si>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</si>
  <si>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</si>
  <si>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</si>
  <si>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</si>
  <si>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</si>
  <si>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</si>
  <si>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</si>
  <si>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Dokončovací konstrukce a práce pozemních staveb</t>
  </si>
  <si>
    <t xml:space="preserve">      96 - Bourání konstrukcí</t>
  </si>
  <si>
    <t xml:space="preserve">      997 - Doprava suti a vybouraných hmot</t>
  </si>
  <si>
    <t xml:space="preserve">  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</si>
  <si>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</si>
  <si>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</si>
  <si>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</si>
  <si>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</si>
  <si>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</si>
  <si>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</si>
  <si>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</si>
  <si>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</si>
  <si>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</si>
  <si>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</si>
  <si>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</si>
  <si>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</si>
  <si>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</si>
  <si>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</si>
  <si>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</si>
  <si>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</si>
  <si>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</si>
  <si>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</si>
  <si>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</si>
  <si>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</si>
  <si>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</si>
  <si>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</si>
  <si>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</si>
  <si>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</si>
  <si>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</si>
  <si>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omítka ostění nebo nadpraží štuková dvouvrstvá</t>
  </si>
  <si>
    <t>m2</t>
  </si>
  <si>
    <t>CS ÚRS 2025 01</t>
  </si>
  <si>
    <t>4</t>
  </si>
  <si>
    <t>2</t>
  </si>
  <si>
    <t>-254942172</t>
  </si>
  <si>
    <t>Online PSC</t>
  </si>
  <si>
    <t>https://podminky.urs.cz/item/CS_URS_2025_01/612325302</t>
  </si>
  <si>
    <t>VV</t>
  </si>
  <si>
    <t>"vyměňovaná okna uvnitř objektu:" (1,23+1,36)*2*7</t>
  </si>
  <si>
    <t>619991001</t>
  </si>
  <si>
    <t>Zakrytí vnitřních ploch před znečištěním PE fólií včetně pozdějšího odkrytí podlah</t>
  </si>
  <si>
    <t>-567676241</t>
  </si>
  <si>
    <t>https://podminky.urs.cz/item/CS_URS_2025_01/619991001</t>
  </si>
  <si>
    <t>zakrytí podlah v nezbytně nutném rozsahu</t>
  </si>
  <si>
    <t>5,0*7</t>
  </si>
  <si>
    <t>3</t>
  </si>
  <si>
    <t>619991011</t>
  </si>
  <si>
    <t>Zakrytí vnitřních ploch před znečištěním PE fólií včetně pozdějšího odkrytí samostatných konstrukcí a prvků</t>
  </si>
  <si>
    <t>1349867043</t>
  </si>
  <si>
    <t>https://podminky.urs.cz/item/CS_URS_2025_01/619991011</t>
  </si>
  <si>
    <t xml:space="preserve">Okna </t>
  </si>
  <si>
    <t>1,23*1,36*7</t>
  </si>
  <si>
    <t>Parapety</t>
  </si>
  <si>
    <t>1,23*7*0,35</t>
  </si>
  <si>
    <t>619995001</t>
  </si>
  <si>
    <t>Začištění omítek (s dodáním hmot) kolem oken, dveří, podlah, obkladů apod.</t>
  </si>
  <si>
    <t>m</t>
  </si>
  <si>
    <t>179515406</t>
  </si>
  <si>
    <t>https://podminky.urs.cz/item/CS_URS_2025_01/619995001</t>
  </si>
  <si>
    <t>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</si>
  <si>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</si>
  <si>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</si>
  <si>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1890422467</t>
  </si>
  <si>
    <t>https://podminky.urs.cz/item/CS_URS_2025_01/622143004</t>
  </si>
  <si>
    <t>"vnejší APU lišty:" (1,25+1,35*2)*7</t>
  </si>
  <si>
    <t>"vnitřní APU lišty:" (1,25+1,35*2)*7</t>
  </si>
  <si>
    <t>M</t>
  </si>
  <si>
    <t>59051476</t>
  </si>
  <si>
    <t>profil napojovací okenní PVC s výztužnou tkaninou 9mm</t>
  </si>
  <si>
    <t>8</t>
  </si>
  <si>
    <t>2108842068</t>
  </si>
  <si>
    <t>55,3*1,05 'Přepočtené koeficientem množství</t>
  </si>
  <si>
    <t>9</t>
  </si>
  <si>
    <t>Ostatní konstrukce a práce, bourání</t>
  </si>
  <si>
    <t>94</t>
  </si>
  <si>
    <t>Lešení a stavební výtahy</t>
  </si>
  <si>
    <t>7</t>
  </si>
  <si>
    <t>949111111</t>
  </si>
  <si>
    <t>Lešení lehké kozové trubkové o výšce lešeňové podlahy do 1,2 m montáž</t>
  </si>
  <si>
    <t>sada</t>
  </si>
  <si>
    <t>457074437</t>
  </si>
  <si>
    <t>https://podminky.urs.cz/item/CS_URS_2025_01/949111111</t>
  </si>
  <si>
    <t>949111211</t>
  </si>
  <si>
    <t>Lešení lehké kozové trubkové o výšce lešeňové podlahy do 1,2 m příplatek k ceně za každý den použití</t>
  </si>
  <si>
    <t>2043317485</t>
  </si>
  <si>
    <t>https://podminky.urs.cz/item/CS_URS_2025_01/949111211</t>
  </si>
  <si>
    <t>949111811</t>
  </si>
  <si>
    <t>Lešení lehké kozové trubkové o výšce lešeňové podlahy do 1,2 m demontáž</t>
  </si>
  <si>
    <t>523322438</t>
  </si>
  <si>
    <t>https://podminky.urs.cz/item/CS_URS_2025_01/949111811</t>
  </si>
  <si>
    <t>95</t>
  </si>
  <si>
    <t>Dokončovací konstrukce a práce pozemních staveb</t>
  </si>
  <si>
    <t>10</t>
  </si>
  <si>
    <t>952901111</t>
  </si>
  <si>
    <t>Vyčištění budov nebo objektů před předáním do užívání budov bytové nebo občanské výstavby, světlé výšky podlaží do 4 m</t>
  </si>
  <si>
    <t>-1113385819</t>
  </si>
  <si>
    <t>https://podminky.urs.cz/item/CS_URS_2025_01/952901111</t>
  </si>
  <si>
    <t>v prostorech vyměňovaných oken</t>
  </si>
  <si>
    <t>komunikační prostory</t>
  </si>
  <si>
    <t>20,0</t>
  </si>
  <si>
    <t>96</t>
  </si>
  <si>
    <t>Bourání konstrukcí</t>
  </si>
  <si>
    <t>11</t>
  </si>
  <si>
    <t>764002851</t>
  </si>
  <si>
    <t>Demontáž klempířských konstrukcí oplechování parapetů do suti</t>
  </si>
  <si>
    <t>-207564879</t>
  </si>
  <si>
    <t>https://podminky.urs.cz/item/CS_URS_2025_01/764002851</t>
  </si>
  <si>
    <t>1,23*7</t>
  </si>
  <si>
    <t>766691811</t>
  </si>
  <si>
    <t>Demontáž parapetních desek šířky do 300 mm</t>
  </si>
  <si>
    <t>534429973</t>
  </si>
  <si>
    <t>https://podminky.urs.cz/item/CS_URS_2025_01/766691811</t>
  </si>
  <si>
    <t>13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</si>
  <si>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</si>
  <si>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</si>
  <si>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1685986450</t>
  </si>
  <si>
    <t>https://podminky.urs.cz/item/CS_URS_2025_01/967031132</t>
  </si>
  <si>
    <t>úprava otvoru pro osazení nových výplní otvorů</t>
  </si>
  <si>
    <t>0,2*(1,23+1,36)*2*7</t>
  </si>
  <si>
    <t>14</t>
  </si>
  <si>
    <t>968062355</t>
  </si>
  <si>
    <t>Vybourání dřevěných rámů oken s křídly, dveřních zárubní, vrat, stěn, ostění nebo obkladů rámů oken s křídly dvojitých, plochy do 2 m2</t>
  </si>
  <si>
    <t>-1784936204</t>
  </si>
  <si>
    <t>https://podminky.urs.cz/item/CS_URS_2025_01/968062355</t>
  </si>
  <si>
    <t>997</t>
  </si>
  <si>
    <t>Doprava suti a vybouraných hmot</t>
  </si>
  <si>
    <t>15</t>
  </si>
  <si>
    <t>997006012</t>
  </si>
  <si>
    <t>Úprava stavebního odpadu třídění ruční</t>
  </si>
  <si>
    <t>t</t>
  </si>
  <si>
    <t>-1362280131</t>
  </si>
  <si>
    <t>https://podminky.urs.cz/item/CS_URS_2025_01/997006012</t>
  </si>
  <si>
    <t>16</t>
  </si>
  <si>
    <t>997013212</t>
  </si>
  <si>
    <t>Vnitrostaveništní doprava suti a vybouraných hmot vodorovně do 50 m s naložením ručně pro budovy a haly výšky přes 6 do 9 m</t>
  </si>
  <si>
    <t>994160594</t>
  </si>
  <si>
    <t>https://podminky.urs.cz/item/CS_URS_2025_01/997013212</t>
  </si>
  <si>
    <t>17</t>
  </si>
  <si>
    <t>997013501</t>
  </si>
  <si>
    <t>Odvoz suti a vybouraných hmot na skládku nebo meziskládku se složením, na vzdálenost do 1 km</t>
  </si>
  <si>
    <t>1023493441</t>
  </si>
  <si>
    <t>https://podminky.urs.cz/item/CS_URS_2025_01/997013501</t>
  </si>
  <si>
    <t>18</t>
  </si>
  <si>
    <t>997013509</t>
  </si>
  <si>
    <t>Odvoz suti a vybouraných hmot na skládku nebo meziskládku se složením, na vzdálenost Příplatek k ceně za každý další započatý 1 km přes 1 km</t>
  </si>
  <si>
    <t>867717315</t>
  </si>
  <si>
    <t>https://podminky.urs.cz/item/CS_URS_2025_01/997013509</t>
  </si>
  <si>
    <t>1,159*9 'Přepočtené koeficientem množství</t>
  </si>
  <si>
    <t>19</t>
  </si>
  <si>
    <t>997013871</t>
  </si>
  <si>
    <t>Poplatek za uložení stavebního odpadu na recyklační skládce (skládkovné) směsného stavebního a demoličního zatříděného do Katalogu odpadů pod kódem 17 09 04</t>
  </si>
  <si>
    <t>-148219732</t>
  </si>
  <si>
    <t>https://podminky.urs.cz/item/CS_URS_2025_01/997013871</t>
  </si>
  <si>
    <t>998</t>
  </si>
  <si>
    <t>Přesun hmot</t>
  </si>
  <si>
    <t>20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</si>
  <si>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</si>
  <si>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</si>
  <si>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936745517</t>
  </si>
  <si>
    <t>https://podminky.urs.cz/item/CS_URS_2025_01/998018002</t>
  </si>
  <si>
    <t>PSV</t>
  </si>
  <si>
    <t>Práce a dodávky PSV</t>
  </si>
  <si>
    <t>764</t>
  </si>
  <si>
    <t>Konstrukce klempířské</t>
  </si>
  <si>
    <t>764216603</t>
  </si>
  <si>
    <t>Oplechování parapetů z pozinkovaného plechu s povrchovou úpravou rovných mechanicky kotvené, bez rohů rš 250 mm</t>
  </si>
  <si>
    <t>325804059</t>
  </si>
  <si>
    <t>https://podminky.urs.cz/item/CS_URS_2025_01/764216603</t>
  </si>
  <si>
    <t>22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</si>
  <si>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</si>
  <si>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</si>
  <si>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-493598757</t>
  </si>
  <si>
    <t>https://podminky.urs.cz/item/CS_URS_2025_01/998764122</t>
  </si>
  <si>
    <t>766</t>
  </si>
  <si>
    <t>Konstrukce truhlářské</t>
  </si>
  <si>
    <t>23</t>
  </si>
  <si>
    <t>766621211</t>
  </si>
  <si>
    <t>Montáž oken dřevěných včetně montáže rámu plochy přes 1 m2 otevíravých do zdiva, výšky do 1,5 m</t>
  </si>
  <si>
    <t>41349798</t>
  </si>
  <si>
    <t>https://podminky.urs.cz/item/CS_URS_2025_01/766621211</t>
  </si>
  <si>
    <t>24</t>
  </si>
  <si>
    <t>61110010</t>
  </si>
  <si>
    <t>okno dřevěné otevíravé/sklopné dvojsklo přes plochu 1m2 do v 1,5m</t>
  </si>
  <si>
    <t>32</t>
  </si>
  <si>
    <t>372342580</t>
  </si>
  <si>
    <t>- Dřevěné okno dvoukřídlové otevíravé a sklápěcí</t>
  </si>
  <si>
    <t>- Rám ze smrkových EURO třívrstvých lepených hranolů staveb. hloubky min 68 mm</t>
  </si>
  <si>
    <t>- Trojité těsnění rámu</t>
  </si>
  <si>
    <t>- Zasklení izolačním dvojsklem DITERM s plast. rámečkem</t>
  </si>
  <si>
    <t>- Uw celého výrobku min. 1,1 W(m2K), zvuk. neprůzvučnost Rw=min. 35 dB</t>
  </si>
  <si>
    <t>- Vodorovné delící příčky š. 20 mm lepené na sklo s meziskelní výplní DUPLEX a kotvením do rámu</t>
  </si>
  <si>
    <t>- Celoobvodové kování s mikroventilací, kliky EURO</t>
  </si>
  <si>
    <t>- Povrchová úprava: tlaková třívrstvá lazura v odstínu slonová kost</t>
  </si>
  <si>
    <t>25</t>
  </si>
  <si>
    <t>766694116</t>
  </si>
  <si>
    <t>Montáž ostatních truhlářských konstrukcí parapetních desek dřevěných nebo plastových šířky do 300 mm</t>
  </si>
  <si>
    <t>-2047797983</t>
  </si>
  <si>
    <t>https://podminky.urs.cz/item/CS_URS_2025_01/766694116</t>
  </si>
  <si>
    <t>26</t>
  </si>
  <si>
    <t>61140080</t>
  </si>
  <si>
    <t>parapet plastový vnitřní š 300mm</t>
  </si>
  <si>
    <t>330782183</t>
  </si>
  <si>
    <t>27</t>
  </si>
  <si>
    <t>61144019</t>
  </si>
  <si>
    <t>koncovka k parapetu plastovému vnitřnímu 1 pár</t>
  </si>
  <si>
    <t>-702435844</t>
  </si>
  <si>
    <t>29</t>
  </si>
  <si>
    <t>767627306</t>
  </si>
  <si>
    <t>Ostatní práce a doplňky při montáži oken a stěn připojovací spára oken a stěn mezi ostěním a rámem vnitřní parotěsná páska</t>
  </si>
  <si>
    <t>1656421411</t>
  </si>
  <si>
    <t>https://podminky.urs.cz/item/CS_URS_2025_01/767627306</t>
  </si>
  <si>
    <t>(1,23+1,36)*2*7</t>
  </si>
  <si>
    <t>30</t>
  </si>
  <si>
    <t>767627307</t>
  </si>
  <si>
    <t>Ostatní práce a doplňky při montáži oken a stěn připojovací spára oken a stěn mezi ostěním a rámem venkovní paropropustna páska</t>
  </si>
  <si>
    <t>-1344045663</t>
  </si>
  <si>
    <t>https://podminky.urs.cz/item/CS_URS_2025_01/767627307</t>
  </si>
  <si>
    <t>28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</si>
  <si>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</si>
  <si>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</si>
  <si>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-499389335</t>
  </si>
  <si>
    <t>https://podminky.urs.cz/item/CS_URS_2025_01/998766122</t>
  </si>
  <si>
    <t>784</t>
  </si>
  <si>
    <t>Dokončovací práce - malby a tapety</t>
  </si>
  <si>
    <t>31</t>
  </si>
  <si>
    <t>784211101</t>
  </si>
  <si>
    <t>Malby z malířských směsí oděruvzdorných za mokra dvojnásobné, bílé za mokra oděruvzdorné výborně v místnostech výšky do 3,80 m</t>
  </si>
  <si>
    <t>-1793649614</t>
  </si>
  <si>
    <t>https://podminky.urs.cz/item/CS_URS_2025_01/784211101</t>
  </si>
  <si>
    <t>oprava a doplnění maleb po výměně výplní otvorů</t>
  </si>
  <si>
    <t>3,0*7</t>
  </si>
  <si>
    <t>786</t>
  </si>
  <si>
    <t>Dokončovací práce - čalounické úpravy</t>
  </si>
  <si>
    <t>786626111</t>
  </si>
  <si>
    <t>Montáž zastiňujících žaluzií lamelových vnitřních nebo do oken dvojitých dřevěných</t>
  </si>
  <si>
    <t>134433181</t>
  </si>
  <si>
    <t>https://podminky.urs.cz/item/CS_URS_2025_01/786626111</t>
  </si>
  <si>
    <t>33</t>
  </si>
  <si>
    <t>55346200</t>
  </si>
  <si>
    <t>žaluzie horizontální interiérové</t>
  </si>
  <si>
    <t>-894784169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</si>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</sst>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325302" TargetMode="External" /><Relationship Id="rId2" Type="http://schemas.openxmlformats.org/officeDocument/2006/relationships/hyperlink" Target="https://podminky.urs.cz/item/CS_URS_2025_01/619991001" TargetMode="External" /><Relationship Id="rId3" Type="http://schemas.openxmlformats.org/officeDocument/2006/relationships/hyperlink" Target="https://podminky.urs.cz/item/CS_URS_2025_01/619991011" TargetMode="External" /><Relationship Id="rId4" Type="http://schemas.openxmlformats.org/officeDocument/2006/relationships/hyperlink" Target="https://podminky.urs.cz/item/CS_URS_2025_01/619995001" TargetMode="External" /><Relationship Id="rId5" Type="http://schemas.openxmlformats.org/officeDocument/2006/relationships/hyperlink" Target="https://podminky.urs.cz/item/CS_URS_2025_01/622143004" TargetMode="External" /><Relationship Id="rId6" Type="http://schemas.openxmlformats.org/officeDocument/2006/relationships/hyperlink" Target="https://podminky.urs.cz/item/CS_URS_2025_01/949111111" TargetMode="External" /><Relationship Id="rId7" Type="http://schemas.openxmlformats.org/officeDocument/2006/relationships/hyperlink" Target="https://podminky.urs.cz/item/CS_URS_2025_01/949111211" TargetMode="External" /><Relationship Id="rId8" Type="http://schemas.openxmlformats.org/officeDocument/2006/relationships/hyperlink" Target="https://podminky.urs.cz/item/CS_URS_2025_01/949111811" TargetMode="External" /><Relationship Id="rId9" Type="http://schemas.openxmlformats.org/officeDocument/2006/relationships/hyperlink" Target="https://podminky.urs.cz/item/CS_URS_2025_01/952901111" TargetMode="External" /><Relationship Id="rId10" Type="http://schemas.openxmlformats.org/officeDocument/2006/relationships/hyperlink" Target="https://podminky.urs.cz/item/CS_URS_2025_01/764002851" TargetMode="External" /><Relationship Id="rId11" Type="http://schemas.openxmlformats.org/officeDocument/2006/relationships/hyperlink" Target="https://podminky.urs.cz/item/CS_URS_2025_01/766691811" TargetMode="External" /><Relationship Id="rId12" Type="http://schemas.openxmlformats.org/officeDocument/2006/relationships/hyperlink" Target="https://podminky.urs.cz/item/CS_URS_2025_01/967031132" TargetMode="External" /><Relationship Id="rId13" Type="http://schemas.openxmlformats.org/officeDocument/2006/relationships/hyperlink" Target="https://podminky.urs.cz/item/CS_URS_2025_01/968062355" TargetMode="External" /><Relationship Id="rId14" Type="http://schemas.openxmlformats.org/officeDocument/2006/relationships/hyperlink" Target="https://podminky.urs.cz/item/CS_URS_2025_01/997006012" TargetMode="External" /><Relationship Id="rId15" Type="http://schemas.openxmlformats.org/officeDocument/2006/relationships/hyperlink" Target="https://podminky.urs.cz/item/CS_URS_2025_01/997013212" TargetMode="External" /><Relationship Id="rId16" Type="http://schemas.openxmlformats.org/officeDocument/2006/relationships/hyperlink" Target="https://podminky.urs.cz/item/CS_URS_2025_01/997013501" TargetMode="External" /><Relationship Id="rId17" Type="http://schemas.openxmlformats.org/officeDocument/2006/relationships/hyperlink" Target="https://podminky.urs.cz/item/CS_URS_2025_01/997013509" TargetMode="External" /><Relationship Id="rId18" Type="http://schemas.openxmlformats.org/officeDocument/2006/relationships/hyperlink" Target="https://podminky.urs.cz/item/CS_URS_2025_01/997013871" TargetMode="External" /><Relationship Id="rId19" Type="http://schemas.openxmlformats.org/officeDocument/2006/relationships/hyperlink" Target="https://podminky.urs.cz/item/CS_URS_2025_01/998018002" TargetMode="External" /><Relationship Id="rId20" Type="http://schemas.openxmlformats.org/officeDocument/2006/relationships/hyperlink" Target="https://podminky.urs.cz/item/CS_URS_2025_01/764216603" TargetMode="External" /><Relationship Id="rId21" Type="http://schemas.openxmlformats.org/officeDocument/2006/relationships/hyperlink" Target="https://podminky.urs.cz/item/CS_URS_2025_01/998764122" TargetMode="External" /><Relationship Id="rId22" Type="http://schemas.openxmlformats.org/officeDocument/2006/relationships/hyperlink" Target="https://podminky.urs.cz/item/CS_URS_2025_01/766621211" TargetMode="External" /><Relationship Id="rId23" Type="http://schemas.openxmlformats.org/officeDocument/2006/relationships/hyperlink" Target="https://podminky.urs.cz/item/CS_URS_2025_01/766694116" TargetMode="External" /><Relationship Id="rId24" Type="http://schemas.openxmlformats.org/officeDocument/2006/relationships/hyperlink" Target="https://podminky.urs.cz/item/CS_URS_2025_01/767627306" TargetMode="External" /><Relationship Id="rId25" Type="http://schemas.openxmlformats.org/officeDocument/2006/relationships/hyperlink" Target="https://podminky.urs.cz/item/CS_URS_2025_01/767627307" TargetMode="External" /><Relationship Id="rId26" Type="http://schemas.openxmlformats.org/officeDocument/2006/relationships/hyperlink" Target="https://podminky.urs.cz/item/CS_URS_2025_01/998766122" TargetMode="External" /><Relationship Id="rId27" Type="http://schemas.openxmlformats.org/officeDocument/2006/relationships/hyperlink" Target="https://podminky.urs.cz/item/CS_URS_2025_01/784211101" TargetMode="External" /><Relationship Id="rId28" Type="http://schemas.openxmlformats.org/officeDocument/2006/relationships/hyperlink" Target="https://podminky.urs.cz/item/CS_URS_2025_01/78662611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Objekt Kosov, č.p.9 - výměna oken ve 2.N.P.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Kosov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14. 5. 2025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Jihlava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Zdeněk Vincenc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Avuk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7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'2025 - Objekt Kosov, č.p....'!J28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'2025 - Objekt Kosov, č.p....'!P86</f>
        <v>0</v>
      </c>
      <c r="AV55" s="120">
        <f>'2025 - Objekt Kosov, č.p....'!J31</f>
        <v>0</v>
      </c>
      <c r="AW55" s="120">
        <f>'2025 - Objekt Kosov, č.p....'!J32</f>
        <v>0</v>
      </c>
      <c r="AX55" s="120">
        <f>'2025 - Objekt Kosov, č.p....'!J33</f>
        <v>0</v>
      </c>
      <c r="AY55" s="120">
        <f>'2025 - Objekt Kosov, č.p....'!J34</f>
        <v>0</v>
      </c>
      <c r="AZ55" s="120">
        <f>'2025 - Objekt Kosov, č.p....'!F31</f>
        <v>0</v>
      </c>
      <c r="BA55" s="120">
        <f>'2025 - Objekt Kosov, č.p....'!F32</f>
        <v>0</v>
      </c>
      <c r="BB55" s="120">
        <f>'2025 - Objekt Kosov, č.p....'!F33</f>
        <v>0</v>
      </c>
      <c r="BC55" s="120">
        <f>'2025 - Objekt Kosov, č.p....'!F34</f>
        <v>0</v>
      </c>
      <c r="BD55" s="122">
        <f>'2025 - Objekt Kosov, č.p....'!F35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pZxX57Su90k8LIBh15KppT0zO86yQSM1GGK4p9z6S547t5nXJvCB98/TjWRCVyAkw4NwdQ9K9T+sH66kP1Sqqg==" hashValue="5HgaXslUfPsQBNML7l3dXQnDVD66ZmzR/84U+pLoCP/efRGhqzQy9eFbazjiJAn/xA5JHMn1wPL9KyN+S6OZJ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5 - Objekt Kosov, č.p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77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14. 5. 2025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35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36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51" customHeight="1">
      <c r="A25" s="133"/>
      <c r="B25" s="134"/>
      <c r="C25" s="133"/>
      <c r="D25" s="133"/>
      <c r="E25" s="135" t="s">
        <v>37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38</v>
      </c>
      <c r="E28" s="39"/>
      <c r="F28" s="39"/>
      <c r="G28" s="39"/>
      <c r="H28" s="39"/>
      <c r="I28" s="39"/>
      <c r="J28" s="139">
        <f>ROUND(J86,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40</v>
      </c>
      <c r="G30" s="39"/>
      <c r="H30" s="39"/>
      <c r="I30" s="140" t="s">
        <v>39</v>
      </c>
      <c r="J30" s="140" t="s">
        <v>41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42</v>
      </c>
      <c r="E31" s="128" t="s">
        <v>43</v>
      </c>
      <c r="F31" s="142">
        <f>ROUND((SUM(BE86:BE203)),  2)</f>
        <v>0</v>
      </c>
      <c r="G31" s="39"/>
      <c r="H31" s="39"/>
      <c r="I31" s="143">
        <v>0.20999999999999999</v>
      </c>
      <c r="J31" s="142">
        <f>ROUND(((SUM(BE86:BE203))*I31),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44</v>
      </c>
      <c r="F32" s="142">
        <f>ROUND((SUM(BF86:BF203)),  2)</f>
        <v>0</v>
      </c>
      <c r="G32" s="39"/>
      <c r="H32" s="39"/>
      <c r="I32" s="143">
        <v>0.12</v>
      </c>
      <c r="J32" s="142">
        <f>ROUND(((SUM(BF86:BF203))*I32),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45</v>
      </c>
      <c r="F33" s="142">
        <f>ROUND((SUM(BG86:BG203)),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46</v>
      </c>
      <c r="F34" s="142">
        <f>ROUND((SUM(BH86:BH203)),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47</v>
      </c>
      <c r="F35" s="142">
        <f>ROUND((SUM(BI86:BI203)),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Objekt Kosov, č.p.9 - výměna oken ve 2.N.P.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Kosov</v>
      </c>
      <c r="G48" s="41"/>
      <c r="H48" s="41"/>
      <c r="I48" s="33" t="s">
        <v>23</v>
      </c>
      <c r="J48" s="73" t="str">
        <f>IF(J10="","",J10)</f>
        <v>14. 5. 2025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Statutární město Jihlava</v>
      </c>
      <c r="G50" s="41"/>
      <c r="H50" s="41"/>
      <c r="I50" s="33" t="s">
        <v>31</v>
      </c>
      <c r="J50" s="37" t="str">
        <f>E19</f>
        <v>Zdeněk Vincenc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Ing. Avuk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70</v>
      </c>
      <c r="D55" s="41"/>
      <c r="E55" s="41"/>
      <c r="F55" s="41"/>
      <c r="G55" s="41"/>
      <c r="H55" s="41"/>
      <c r="I55" s="41"/>
      <c r="J55" s="103">
        <f>J86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J87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J88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J111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J112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J122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J129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J143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J155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J158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J159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J165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95</v>
      </c>
      <c r="E67" s="168"/>
      <c r="F67" s="168"/>
      <c r="G67" s="168"/>
      <c r="H67" s="168"/>
      <c r="I67" s="168"/>
      <c r="J67" s="169">
        <f>J194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96</v>
      </c>
      <c r="E68" s="168"/>
      <c r="F68" s="168"/>
      <c r="G68" s="168"/>
      <c r="H68" s="168"/>
      <c r="I68" s="168"/>
      <c r="J68" s="169">
        <f>J199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97</v>
      </c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E7</f>
        <v>Objekt Kosov, č.p.9 - výměna oken ve 2.N.P.</v>
      </c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F10</f>
        <v>Kosov</v>
      </c>
      <c r="G80" s="41"/>
      <c r="H80" s="41"/>
      <c r="I80" s="33" t="s">
        <v>23</v>
      </c>
      <c r="J80" s="73" t="str">
        <f>IF(J10="","",J10)</f>
        <v>14. 5. 2025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E13</f>
        <v>Statutární město Jihlava</v>
      </c>
      <c r="G82" s="41"/>
      <c r="H82" s="41"/>
      <c r="I82" s="33" t="s">
        <v>31</v>
      </c>
      <c r="J82" s="37" t="str">
        <f>E19</f>
        <v>Zdeněk Vincenc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IF(E16="","",E16)</f>
        <v>Vyplň údaj</v>
      </c>
      <c r="G83" s="41"/>
      <c r="H83" s="41"/>
      <c r="I83" s="33" t="s">
        <v>34</v>
      </c>
      <c r="J83" s="37" t="str">
        <f>E22</f>
        <v>Ing. Avuk</v>
      </c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1"/>
      <c r="B85" s="172"/>
      <c r="C85" s="173" t="s">
        <v>98</v>
      </c>
      <c r="D85" s="174" t="s">
        <v>57</v>
      </c>
      <c r="E85" s="174" t="s">
        <v>53</v>
      </c>
      <c r="F85" s="174" t="s">
        <v>54</v>
      </c>
      <c r="G85" s="174" t="s">
        <v>99</v>
      </c>
      <c r="H85" s="174" t="s">
        <v>100</v>
      </c>
      <c r="I85" s="174" t="s">
        <v>101</v>
      </c>
      <c r="J85" s="174" t="s">
        <v>82</v>
      </c>
      <c r="K85" s="175" t="s">
        <v>102</v>
      </c>
      <c r="L85" s="176"/>
      <c r="M85" s="93" t="s">
        <v>19</v>
      </c>
      <c r="N85" s="94" t="s">
        <v>42</v>
      </c>
      <c r="O85" s="94" t="s">
        <v>103</v>
      </c>
      <c r="P85" s="94" t="s">
        <v>104</v>
      </c>
      <c r="Q85" s="94" t="s">
        <v>105</v>
      </c>
      <c r="R85" s="94" t="s">
        <v>106</v>
      </c>
      <c r="S85" s="94" t="s">
        <v>107</v>
      </c>
      <c r="T85" s="95" t="s">
        <v>108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9"/>
      <c r="B86" s="40"/>
      <c r="C86" s="100" t="s">
        <v>109</v>
      </c>
      <c r="D86" s="41"/>
      <c r="E86" s="41"/>
      <c r="F86" s="41"/>
      <c r="G86" s="41"/>
      <c r="H86" s="41"/>
      <c r="I86" s="41"/>
      <c r="J86" s="177">
        <f>BK86</f>
        <v>0</v>
      </c>
      <c r="K86" s="41"/>
      <c r="L86" s="45"/>
      <c r="M86" s="96"/>
      <c r="N86" s="178"/>
      <c r="O86" s="97"/>
      <c r="P86" s="179">
        <f>P87+P158</f>
        <v>0</v>
      </c>
      <c r="Q86" s="97"/>
      <c r="R86" s="179">
        <f>R87+R158</f>
        <v>1.7748568599999999</v>
      </c>
      <c r="S86" s="97"/>
      <c r="T86" s="180">
        <f>T87+T158</f>
        <v>1.15946214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83</v>
      </c>
      <c r="BK86" s="181">
        <f>BK87+BK158</f>
        <v>0</v>
      </c>
    </row>
    <row r="87" s="12" customFormat="1" ht="25.92" customHeight="1">
      <c r="A87" s="12"/>
      <c r="B87" s="182"/>
      <c r="C87" s="183"/>
      <c r="D87" s="184" t="s">
        <v>71</v>
      </c>
      <c r="E87" s="185" t="s">
        <v>110</v>
      </c>
      <c r="F87" s="185" t="s">
        <v>111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P88+P111</f>
        <v>0</v>
      </c>
      <c r="Q87" s="190"/>
      <c r="R87" s="191">
        <f>R88+R111</f>
        <v>1.31913456</v>
      </c>
      <c r="S87" s="190"/>
      <c r="T87" s="192">
        <f>T88+T111</f>
        <v>1.15946214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77</v>
      </c>
      <c r="AT87" s="194" t="s">
        <v>71</v>
      </c>
      <c r="AU87" s="194" t="s">
        <v>72</v>
      </c>
      <c r="AY87" s="193" t="s">
        <v>112</v>
      </c>
      <c r="BK87" s="195">
        <f>BK88+BK111</f>
        <v>0</v>
      </c>
    </row>
    <row r="88" s="12" customFormat="1" ht="22.8" customHeight="1">
      <c r="A88" s="12"/>
      <c r="B88" s="182"/>
      <c r="C88" s="183"/>
      <c r="D88" s="184" t="s">
        <v>71</v>
      </c>
      <c r="E88" s="196" t="s">
        <v>113</v>
      </c>
      <c r="F88" s="196" t="s">
        <v>114</v>
      </c>
      <c r="G88" s="183"/>
      <c r="H88" s="183"/>
      <c r="I88" s="186"/>
      <c r="J88" s="197">
        <f>BK88</f>
        <v>0</v>
      </c>
      <c r="K88" s="183"/>
      <c r="L88" s="188"/>
      <c r="M88" s="189"/>
      <c r="N88" s="190"/>
      <c r="O88" s="190"/>
      <c r="P88" s="191">
        <f>SUM(P89:P110)</f>
        <v>0</v>
      </c>
      <c r="Q88" s="190"/>
      <c r="R88" s="191">
        <f>SUM(R89:R110)</f>
        <v>1.31693456</v>
      </c>
      <c r="S88" s="190"/>
      <c r="T88" s="192">
        <f>SUM(T89:T110)</f>
        <v>0.00298344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3" t="s">
        <v>77</v>
      </c>
      <c r="AT88" s="194" t="s">
        <v>71</v>
      </c>
      <c r="AU88" s="194" t="s">
        <v>77</v>
      </c>
      <c r="AY88" s="193" t="s">
        <v>112</v>
      </c>
      <c r="BK88" s="195">
        <f>SUM(BK89:BK110)</f>
        <v>0</v>
      </c>
    </row>
    <row r="89" s="2" customFormat="1" ht="16.5" customHeight="1">
      <c r="A89" s="39"/>
      <c r="B89" s="40"/>
      <c r="C89" s="198" t="s">
        <v>77</v>
      </c>
      <c r="D89" s="198" t="s">
        <v>115</v>
      </c>
      <c r="E89" s="199" t="s">
        <v>116</v>
      </c>
      <c r="F89" s="200" t="s">
        <v>117</v>
      </c>
      <c r="G89" s="201" t="s">
        <v>118</v>
      </c>
      <c r="H89" s="202">
        <v>36.259999999999998</v>
      </c>
      <c r="I89" s="203"/>
      <c r="J89" s="204">
        <f>ROUND(I89*H89,2)</f>
        <v>0</v>
      </c>
      <c r="K89" s="200" t="s">
        <v>119</v>
      </c>
      <c r="L89" s="45"/>
      <c r="M89" s="205" t="s">
        <v>19</v>
      </c>
      <c r="N89" s="206" t="s">
        <v>44</v>
      </c>
      <c r="O89" s="85"/>
      <c r="P89" s="207">
        <f>O89*H89</f>
        <v>0</v>
      </c>
      <c r="Q89" s="207">
        <v>0.034680000000000002</v>
      </c>
      <c r="R89" s="207">
        <f>Q89*H89</f>
        <v>1.2574968</v>
      </c>
      <c r="S89" s="207">
        <v>0</v>
      </c>
      <c r="T89" s="208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120</v>
      </c>
      <c r="AT89" s="209" t="s">
        <v>115</v>
      </c>
      <c r="AU89" s="209" t="s">
        <v>121</v>
      </c>
      <c r="AY89" s="18" t="s">
        <v>112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121</v>
      </c>
      <c r="BK89" s="210">
        <f>ROUND(I89*H89,2)</f>
        <v>0</v>
      </c>
      <c r="BL89" s="18" t="s">
        <v>120</v>
      </c>
      <c r="BM89" s="209" t="s">
        <v>122</v>
      </c>
    </row>
    <row r="90" s="2" customFormat="1">
      <c r="A90" s="39"/>
      <c r="B90" s="40"/>
      <c r="C90" s="41"/>
      <c r="D90" s="211" t="s">
        <v>123</v>
      </c>
      <c r="E90" s="41"/>
      <c r="F90" s="212" t="s">
        <v>124</v>
      </c>
      <c r="G90" s="41"/>
      <c r="H90" s="41"/>
      <c r="I90" s="213"/>
      <c r="J90" s="41"/>
      <c r="K90" s="41"/>
      <c r="L90" s="45"/>
      <c r="M90" s="214"/>
      <c r="N90" s="21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123</v>
      </c>
      <c r="AU90" s="18" t="s">
        <v>121</v>
      </c>
    </row>
    <row r="91" s="13" customFormat="1">
      <c r="A91" s="13"/>
      <c r="B91" s="216"/>
      <c r="C91" s="217"/>
      <c r="D91" s="218" t="s">
        <v>125</v>
      </c>
      <c r="E91" s="219" t="s">
        <v>19</v>
      </c>
      <c r="F91" s="220" t="s">
        <v>126</v>
      </c>
      <c r="G91" s="217"/>
      <c r="H91" s="221">
        <v>36.259999999999998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7" t="s">
        <v>125</v>
      </c>
      <c r="AU91" s="227" t="s">
        <v>121</v>
      </c>
      <c r="AV91" s="13" t="s">
        <v>121</v>
      </c>
      <c r="AW91" s="13" t="s">
        <v>33</v>
      </c>
      <c r="AX91" s="13" t="s">
        <v>72</v>
      </c>
      <c r="AY91" s="227" t="s">
        <v>112</v>
      </c>
    </row>
    <row r="92" s="2" customFormat="1" ht="16.5" customHeight="1">
      <c r="A92" s="39"/>
      <c r="B92" s="40"/>
      <c r="C92" s="198" t="s">
        <v>121</v>
      </c>
      <c r="D92" s="198" t="s">
        <v>115</v>
      </c>
      <c r="E92" s="199" t="s">
        <v>127</v>
      </c>
      <c r="F92" s="200" t="s">
        <v>128</v>
      </c>
      <c r="G92" s="201" t="s">
        <v>118</v>
      </c>
      <c r="H92" s="202">
        <v>35</v>
      </c>
      <c r="I92" s="203"/>
      <c r="J92" s="204">
        <f>ROUND(I92*H92,2)</f>
        <v>0</v>
      </c>
      <c r="K92" s="200" t="s">
        <v>119</v>
      </c>
      <c r="L92" s="45"/>
      <c r="M92" s="205" t="s">
        <v>19</v>
      </c>
      <c r="N92" s="206" t="s">
        <v>44</v>
      </c>
      <c r="O92" s="85"/>
      <c r="P92" s="207">
        <f>O92*H92</f>
        <v>0</v>
      </c>
      <c r="Q92" s="207">
        <v>4.0000000000000003E-05</v>
      </c>
      <c r="R92" s="207">
        <f>Q92*H92</f>
        <v>0.0014000000000000002</v>
      </c>
      <c r="S92" s="207">
        <v>6.0000000000000002E-05</v>
      </c>
      <c r="T92" s="208">
        <f>S92*H92</f>
        <v>0.0020999999999999999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120</v>
      </c>
      <c r="AT92" s="209" t="s">
        <v>115</v>
      </c>
      <c r="AU92" s="209" t="s">
        <v>121</v>
      </c>
      <c r="AY92" s="18" t="s">
        <v>112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121</v>
      </c>
      <c r="BK92" s="210">
        <f>ROUND(I92*H92,2)</f>
        <v>0</v>
      </c>
      <c r="BL92" s="18" t="s">
        <v>120</v>
      </c>
      <c r="BM92" s="209" t="s">
        <v>129</v>
      </c>
    </row>
    <row r="93" s="2" customFormat="1">
      <c r="A93" s="39"/>
      <c r="B93" s="40"/>
      <c r="C93" s="41"/>
      <c r="D93" s="211" t="s">
        <v>123</v>
      </c>
      <c r="E93" s="41"/>
      <c r="F93" s="212" t="s">
        <v>130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121</v>
      </c>
    </row>
    <row r="94" s="14" customFormat="1">
      <c r="A94" s="14"/>
      <c r="B94" s="228"/>
      <c r="C94" s="229"/>
      <c r="D94" s="218" t="s">
        <v>125</v>
      </c>
      <c r="E94" s="230" t="s">
        <v>19</v>
      </c>
      <c r="F94" s="231" t="s">
        <v>131</v>
      </c>
      <c r="G94" s="229"/>
      <c r="H94" s="230" t="s">
        <v>19</v>
      </c>
      <c r="I94" s="232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7" t="s">
        <v>125</v>
      </c>
      <c r="AU94" s="237" t="s">
        <v>121</v>
      </c>
      <c r="AV94" s="14" t="s">
        <v>77</v>
      </c>
      <c r="AW94" s="14" t="s">
        <v>33</v>
      </c>
      <c r="AX94" s="14" t="s">
        <v>72</v>
      </c>
      <c r="AY94" s="237" t="s">
        <v>112</v>
      </c>
    </row>
    <row r="95" s="13" customFormat="1">
      <c r="A95" s="13"/>
      <c r="B95" s="216"/>
      <c r="C95" s="217"/>
      <c r="D95" s="218" t="s">
        <v>125</v>
      </c>
      <c r="E95" s="219" t="s">
        <v>19</v>
      </c>
      <c r="F95" s="220" t="s">
        <v>132</v>
      </c>
      <c r="G95" s="217"/>
      <c r="H95" s="221">
        <v>35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7" t="s">
        <v>125</v>
      </c>
      <c r="AU95" s="227" t="s">
        <v>121</v>
      </c>
      <c r="AV95" s="13" t="s">
        <v>121</v>
      </c>
      <c r="AW95" s="13" t="s">
        <v>33</v>
      </c>
      <c r="AX95" s="13" t="s">
        <v>72</v>
      </c>
      <c r="AY95" s="227" t="s">
        <v>112</v>
      </c>
    </row>
    <row r="96" s="2" customFormat="1" ht="24" customHeight="1">
      <c r="A96" s="39"/>
      <c r="B96" s="40"/>
      <c r="C96" s="198" t="s">
        <v>133</v>
      </c>
      <c r="D96" s="198" t="s">
        <v>115</v>
      </c>
      <c r="E96" s="199" t="s">
        <v>134</v>
      </c>
      <c r="F96" s="200" t="s">
        <v>135</v>
      </c>
      <c r="G96" s="201" t="s">
        <v>118</v>
      </c>
      <c r="H96" s="202">
        <v>14.724</v>
      </c>
      <c r="I96" s="203"/>
      <c r="J96" s="204">
        <f>ROUND(I96*H96,2)</f>
        <v>0</v>
      </c>
      <c r="K96" s="200" t="s">
        <v>119</v>
      </c>
      <c r="L96" s="45"/>
      <c r="M96" s="205" t="s">
        <v>19</v>
      </c>
      <c r="N96" s="206" t="s">
        <v>44</v>
      </c>
      <c r="O96" s="85"/>
      <c r="P96" s="207">
        <f>O96*H96</f>
        <v>0</v>
      </c>
      <c r="Q96" s="207">
        <v>9.0000000000000006E-05</v>
      </c>
      <c r="R96" s="207">
        <f>Q96*H96</f>
        <v>0.0013251600000000001</v>
      </c>
      <c r="S96" s="207">
        <v>6.0000000000000002E-05</v>
      </c>
      <c r="T96" s="208">
        <f>S96*H96</f>
        <v>0.00088343999999999998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120</v>
      </c>
      <c r="AT96" s="209" t="s">
        <v>115</v>
      </c>
      <c r="AU96" s="209" t="s">
        <v>121</v>
      </c>
      <c r="AY96" s="18" t="s">
        <v>112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121</v>
      </c>
      <c r="BK96" s="210">
        <f>ROUND(I96*H96,2)</f>
        <v>0</v>
      </c>
      <c r="BL96" s="18" t="s">
        <v>120</v>
      </c>
      <c r="BM96" s="209" t="s">
        <v>136</v>
      </c>
    </row>
    <row r="97" s="2" customFormat="1">
      <c r="A97" s="39"/>
      <c r="B97" s="40"/>
      <c r="C97" s="41"/>
      <c r="D97" s="211" t="s">
        <v>123</v>
      </c>
      <c r="E97" s="41"/>
      <c r="F97" s="212" t="s">
        <v>137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123</v>
      </c>
      <c r="AU97" s="18" t="s">
        <v>121</v>
      </c>
    </row>
    <row r="98" s="14" customFormat="1">
      <c r="A98" s="14"/>
      <c r="B98" s="228"/>
      <c r="C98" s="229"/>
      <c r="D98" s="218" t="s">
        <v>125</v>
      </c>
      <c r="E98" s="230" t="s">
        <v>19</v>
      </c>
      <c r="F98" s="231" t="s">
        <v>138</v>
      </c>
      <c r="G98" s="229"/>
      <c r="H98" s="230" t="s">
        <v>19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7" t="s">
        <v>125</v>
      </c>
      <c r="AU98" s="237" t="s">
        <v>121</v>
      </c>
      <c r="AV98" s="14" t="s">
        <v>77</v>
      </c>
      <c r="AW98" s="14" t="s">
        <v>33</v>
      </c>
      <c r="AX98" s="14" t="s">
        <v>72</v>
      </c>
      <c r="AY98" s="237" t="s">
        <v>112</v>
      </c>
    </row>
    <row r="99" s="13" customFormat="1">
      <c r="A99" s="13"/>
      <c r="B99" s="216"/>
      <c r="C99" s="217"/>
      <c r="D99" s="218" t="s">
        <v>125</v>
      </c>
      <c r="E99" s="219" t="s">
        <v>19</v>
      </c>
      <c r="F99" s="220" t="s">
        <v>139</v>
      </c>
      <c r="G99" s="217"/>
      <c r="H99" s="221">
        <v>11.710000000000001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125</v>
      </c>
      <c r="AU99" s="227" t="s">
        <v>121</v>
      </c>
      <c r="AV99" s="13" t="s">
        <v>121</v>
      </c>
      <c r="AW99" s="13" t="s">
        <v>33</v>
      </c>
      <c r="AX99" s="13" t="s">
        <v>72</v>
      </c>
      <c r="AY99" s="227" t="s">
        <v>112</v>
      </c>
    </row>
    <row r="100" s="14" customFormat="1">
      <c r="A100" s="14"/>
      <c r="B100" s="228"/>
      <c r="C100" s="229"/>
      <c r="D100" s="218" t="s">
        <v>125</v>
      </c>
      <c r="E100" s="230" t="s">
        <v>19</v>
      </c>
      <c r="F100" s="231" t="s">
        <v>140</v>
      </c>
      <c r="G100" s="229"/>
      <c r="H100" s="230" t="s">
        <v>19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7" t="s">
        <v>125</v>
      </c>
      <c r="AU100" s="237" t="s">
        <v>121</v>
      </c>
      <c r="AV100" s="14" t="s">
        <v>77</v>
      </c>
      <c r="AW100" s="14" t="s">
        <v>33</v>
      </c>
      <c r="AX100" s="14" t="s">
        <v>72</v>
      </c>
      <c r="AY100" s="237" t="s">
        <v>112</v>
      </c>
    </row>
    <row r="101" s="13" customFormat="1">
      <c r="A101" s="13"/>
      <c r="B101" s="216"/>
      <c r="C101" s="217"/>
      <c r="D101" s="218" t="s">
        <v>125</v>
      </c>
      <c r="E101" s="219" t="s">
        <v>19</v>
      </c>
      <c r="F101" s="220" t="s">
        <v>141</v>
      </c>
      <c r="G101" s="217"/>
      <c r="H101" s="221">
        <v>3.0139999999999998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125</v>
      </c>
      <c r="AU101" s="227" t="s">
        <v>121</v>
      </c>
      <c r="AV101" s="13" t="s">
        <v>121</v>
      </c>
      <c r="AW101" s="13" t="s">
        <v>33</v>
      </c>
      <c r="AX101" s="13" t="s">
        <v>72</v>
      </c>
      <c r="AY101" s="227" t="s">
        <v>112</v>
      </c>
    </row>
    <row r="102" s="2" customFormat="1" ht="16.5" customHeight="1">
      <c r="A102" s="39"/>
      <c r="B102" s="40"/>
      <c r="C102" s="198" t="s">
        <v>120</v>
      </c>
      <c r="D102" s="198" t="s">
        <v>115</v>
      </c>
      <c r="E102" s="199" t="s">
        <v>142</v>
      </c>
      <c r="F102" s="200" t="s">
        <v>143</v>
      </c>
      <c r="G102" s="201" t="s">
        <v>144</v>
      </c>
      <c r="H102" s="202">
        <v>36.259999999999998</v>
      </c>
      <c r="I102" s="203"/>
      <c r="J102" s="204">
        <f>ROUND(I102*H102,2)</f>
        <v>0</v>
      </c>
      <c r="K102" s="200" t="s">
        <v>119</v>
      </c>
      <c r="L102" s="45"/>
      <c r="M102" s="205" t="s">
        <v>19</v>
      </c>
      <c r="N102" s="206" t="s">
        <v>44</v>
      </c>
      <c r="O102" s="85"/>
      <c r="P102" s="207">
        <f>O102*H102</f>
        <v>0</v>
      </c>
      <c r="Q102" s="207">
        <v>0.0015</v>
      </c>
      <c r="R102" s="207">
        <f>Q102*H102</f>
        <v>0.054390000000000001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120</v>
      </c>
      <c r="AT102" s="209" t="s">
        <v>115</v>
      </c>
      <c r="AU102" s="209" t="s">
        <v>121</v>
      </c>
      <c r="AY102" s="18" t="s">
        <v>112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121</v>
      </c>
      <c r="BK102" s="210">
        <f>ROUND(I102*H102,2)</f>
        <v>0</v>
      </c>
      <c r="BL102" s="18" t="s">
        <v>120</v>
      </c>
      <c r="BM102" s="209" t="s">
        <v>145</v>
      </c>
    </row>
    <row r="103" s="2" customFormat="1">
      <c r="A103" s="39"/>
      <c r="B103" s="40"/>
      <c r="C103" s="41"/>
      <c r="D103" s="211" t="s">
        <v>123</v>
      </c>
      <c r="E103" s="41"/>
      <c r="F103" s="212" t="s">
        <v>146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121</v>
      </c>
    </row>
    <row r="104" s="13" customFormat="1">
      <c r="A104" s="13"/>
      <c r="B104" s="216"/>
      <c r="C104" s="217"/>
      <c r="D104" s="218" t="s">
        <v>125</v>
      </c>
      <c r="E104" s="219" t="s">
        <v>19</v>
      </c>
      <c r="F104" s="220" t="s">
        <v>126</v>
      </c>
      <c r="G104" s="217"/>
      <c r="H104" s="221">
        <v>36.259999999999998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125</v>
      </c>
      <c r="AU104" s="227" t="s">
        <v>121</v>
      </c>
      <c r="AV104" s="13" t="s">
        <v>121</v>
      </c>
      <c r="AW104" s="13" t="s">
        <v>33</v>
      </c>
      <c r="AX104" s="13" t="s">
        <v>72</v>
      </c>
      <c r="AY104" s="227" t="s">
        <v>112</v>
      </c>
    </row>
    <row r="105" s="2" customFormat="1" ht="36" customHeight="1">
      <c r="A105" s="39"/>
      <c r="B105" s="40"/>
      <c r="C105" s="198" t="s">
        <v>147</v>
      </c>
      <c r="D105" s="198" t="s">
        <v>115</v>
      </c>
      <c r="E105" s="199" t="s">
        <v>148</v>
      </c>
      <c r="F105" s="200" t="s">
        <v>149</v>
      </c>
      <c r="G105" s="201" t="s">
        <v>144</v>
      </c>
      <c r="H105" s="202">
        <v>55.299999999999997</v>
      </c>
      <c r="I105" s="203"/>
      <c r="J105" s="204">
        <f>ROUND(I105*H105,2)</f>
        <v>0</v>
      </c>
      <c r="K105" s="200" t="s">
        <v>119</v>
      </c>
      <c r="L105" s="45"/>
      <c r="M105" s="205" t="s">
        <v>19</v>
      </c>
      <c r="N105" s="206" t="s">
        <v>44</v>
      </c>
      <c r="O105" s="8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9" t="s">
        <v>120</v>
      </c>
      <c r="AT105" s="209" t="s">
        <v>115</v>
      </c>
      <c r="AU105" s="209" t="s">
        <v>121</v>
      </c>
      <c r="AY105" s="18" t="s">
        <v>112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121</v>
      </c>
      <c r="BK105" s="210">
        <f>ROUND(I105*H105,2)</f>
        <v>0</v>
      </c>
      <c r="BL105" s="18" t="s">
        <v>120</v>
      </c>
      <c r="BM105" s="209" t="s">
        <v>150</v>
      </c>
    </row>
    <row r="106" s="2" customFormat="1">
      <c r="A106" s="39"/>
      <c r="B106" s="40"/>
      <c r="C106" s="41"/>
      <c r="D106" s="211" t="s">
        <v>123</v>
      </c>
      <c r="E106" s="41"/>
      <c r="F106" s="212" t="s">
        <v>151</v>
      </c>
      <c r="G106" s="41"/>
      <c r="H106" s="41"/>
      <c r="I106" s="213"/>
      <c r="J106" s="41"/>
      <c r="K106" s="41"/>
      <c r="L106" s="45"/>
      <c r="M106" s="214"/>
      <c r="N106" s="21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121</v>
      </c>
    </row>
    <row r="107" s="13" customFormat="1">
      <c r="A107" s="13"/>
      <c r="B107" s="216"/>
      <c r="C107" s="217"/>
      <c r="D107" s="218" t="s">
        <v>125</v>
      </c>
      <c r="E107" s="219" t="s">
        <v>19</v>
      </c>
      <c r="F107" s="220" t="s">
        <v>152</v>
      </c>
      <c r="G107" s="217"/>
      <c r="H107" s="221">
        <v>27.649999999999999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125</v>
      </c>
      <c r="AU107" s="227" t="s">
        <v>121</v>
      </c>
      <c r="AV107" s="13" t="s">
        <v>121</v>
      </c>
      <c r="AW107" s="13" t="s">
        <v>33</v>
      </c>
      <c r="AX107" s="13" t="s">
        <v>72</v>
      </c>
      <c r="AY107" s="227" t="s">
        <v>112</v>
      </c>
    </row>
    <row r="108" s="13" customFormat="1">
      <c r="A108" s="13"/>
      <c r="B108" s="216"/>
      <c r="C108" s="217"/>
      <c r="D108" s="218" t="s">
        <v>125</v>
      </c>
      <c r="E108" s="219" t="s">
        <v>19</v>
      </c>
      <c r="F108" s="220" t="s">
        <v>153</v>
      </c>
      <c r="G108" s="217"/>
      <c r="H108" s="221">
        <v>27.649999999999999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125</v>
      </c>
      <c r="AU108" s="227" t="s">
        <v>121</v>
      </c>
      <c r="AV108" s="13" t="s">
        <v>121</v>
      </c>
      <c r="AW108" s="13" t="s">
        <v>33</v>
      </c>
      <c r="AX108" s="13" t="s">
        <v>72</v>
      </c>
      <c r="AY108" s="227" t="s">
        <v>112</v>
      </c>
    </row>
    <row r="109" s="2" customFormat="1" ht="16.5" customHeight="1">
      <c r="A109" s="39"/>
      <c r="B109" s="40"/>
      <c r="C109" s="238" t="s">
        <v>113</v>
      </c>
      <c r="D109" s="238" t="s">
        <v>154</v>
      </c>
      <c r="E109" s="239" t="s">
        <v>155</v>
      </c>
      <c r="F109" s="240" t="s">
        <v>156</v>
      </c>
      <c r="G109" s="241" t="s">
        <v>144</v>
      </c>
      <c r="H109" s="242">
        <v>58.064999999999998</v>
      </c>
      <c r="I109" s="243"/>
      <c r="J109" s="244">
        <f>ROUND(I109*H109,2)</f>
        <v>0</v>
      </c>
      <c r="K109" s="240" t="s">
        <v>119</v>
      </c>
      <c r="L109" s="245"/>
      <c r="M109" s="246" t="s">
        <v>19</v>
      </c>
      <c r="N109" s="247" t="s">
        <v>44</v>
      </c>
      <c r="O109" s="85"/>
      <c r="P109" s="207">
        <f>O109*H109</f>
        <v>0</v>
      </c>
      <c r="Q109" s="207">
        <v>4.0000000000000003E-05</v>
      </c>
      <c r="R109" s="207">
        <f>Q109*H109</f>
        <v>0.0023226000000000002</v>
      </c>
      <c r="S109" s="207">
        <v>0</v>
      </c>
      <c r="T109" s="208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9" t="s">
        <v>157</v>
      </c>
      <c r="AT109" s="209" t="s">
        <v>154</v>
      </c>
      <c r="AU109" s="209" t="s">
        <v>121</v>
      </c>
      <c r="AY109" s="18" t="s">
        <v>112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121</v>
      </c>
      <c r="BK109" s="210">
        <f>ROUND(I109*H109,2)</f>
        <v>0</v>
      </c>
      <c r="BL109" s="18" t="s">
        <v>120</v>
      </c>
      <c r="BM109" s="209" t="s">
        <v>158</v>
      </c>
    </row>
    <row r="110" s="13" customFormat="1">
      <c r="A110" s="13"/>
      <c r="B110" s="216"/>
      <c r="C110" s="217"/>
      <c r="D110" s="218" t="s">
        <v>125</v>
      </c>
      <c r="E110" s="217"/>
      <c r="F110" s="220" t="s">
        <v>159</v>
      </c>
      <c r="G110" s="217"/>
      <c r="H110" s="221">
        <v>58.064999999999998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125</v>
      </c>
      <c r="AU110" s="227" t="s">
        <v>121</v>
      </c>
      <c r="AV110" s="13" t="s">
        <v>121</v>
      </c>
      <c r="AW110" s="13" t="s">
        <v>4</v>
      </c>
      <c r="AX110" s="13" t="s">
        <v>77</v>
      </c>
      <c r="AY110" s="227" t="s">
        <v>112</v>
      </c>
    </row>
    <row r="111" s="12" customFormat="1" ht="22.8" customHeight="1">
      <c r="A111" s="12"/>
      <c r="B111" s="182"/>
      <c r="C111" s="183"/>
      <c r="D111" s="184" t="s">
        <v>71</v>
      </c>
      <c r="E111" s="196" t="s">
        <v>160</v>
      </c>
      <c r="F111" s="196" t="s">
        <v>161</v>
      </c>
      <c r="G111" s="183"/>
      <c r="H111" s="183"/>
      <c r="I111" s="186"/>
      <c r="J111" s="197">
        <f>BK111</f>
        <v>0</v>
      </c>
      <c r="K111" s="183"/>
      <c r="L111" s="188"/>
      <c r="M111" s="189"/>
      <c r="N111" s="190"/>
      <c r="O111" s="190"/>
      <c r="P111" s="191">
        <f>P112+P122+P129+P143+P155</f>
        <v>0</v>
      </c>
      <c r="Q111" s="190"/>
      <c r="R111" s="191">
        <f>R112+R122+R129+R143+R155</f>
        <v>0.0022000000000000001</v>
      </c>
      <c r="S111" s="190"/>
      <c r="T111" s="192">
        <f>T112+T122+T129+T143+T155</f>
        <v>1.1564787000000001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3" t="s">
        <v>77</v>
      </c>
      <c r="AT111" s="194" t="s">
        <v>71</v>
      </c>
      <c r="AU111" s="194" t="s">
        <v>77</v>
      </c>
      <c r="AY111" s="193" t="s">
        <v>112</v>
      </c>
      <c r="BK111" s="195">
        <f>BK112+BK122+BK129+BK143+BK155</f>
        <v>0</v>
      </c>
    </row>
    <row r="112" s="12" customFormat="1" ht="20.88" customHeight="1">
      <c r="A112" s="12"/>
      <c r="B112" s="182"/>
      <c r="C112" s="183"/>
      <c r="D112" s="184" t="s">
        <v>71</v>
      </c>
      <c r="E112" s="196" t="s">
        <v>162</v>
      </c>
      <c r="F112" s="196" t="s">
        <v>163</v>
      </c>
      <c r="G112" s="183"/>
      <c r="H112" s="183"/>
      <c r="I112" s="186"/>
      <c r="J112" s="197">
        <f>BK112</f>
        <v>0</v>
      </c>
      <c r="K112" s="183"/>
      <c r="L112" s="188"/>
      <c r="M112" s="189"/>
      <c r="N112" s="190"/>
      <c r="O112" s="190"/>
      <c r="P112" s="191">
        <f>SUM(P113:P121)</f>
        <v>0</v>
      </c>
      <c r="Q112" s="190"/>
      <c r="R112" s="191">
        <f>SUM(R113:R121)</f>
        <v>0</v>
      </c>
      <c r="S112" s="190"/>
      <c r="T112" s="192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3" t="s">
        <v>77</v>
      </c>
      <c r="AT112" s="194" t="s">
        <v>71</v>
      </c>
      <c r="AU112" s="194" t="s">
        <v>121</v>
      </c>
      <c r="AY112" s="193" t="s">
        <v>112</v>
      </c>
      <c r="BK112" s="195">
        <f>SUM(BK113:BK121)</f>
        <v>0</v>
      </c>
    </row>
    <row r="113" s="2" customFormat="1" ht="16.5" customHeight="1">
      <c r="A113" s="39"/>
      <c r="B113" s="40"/>
      <c r="C113" s="198" t="s">
        <v>164</v>
      </c>
      <c r="D113" s="198" t="s">
        <v>115</v>
      </c>
      <c r="E113" s="199" t="s">
        <v>165</v>
      </c>
      <c r="F113" s="200" t="s">
        <v>166</v>
      </c>
      <c r="G113" s="201" t="s">
        <v>167</v>
      </c>
      <c r="H113" s="202">
        <v>7</v>
      </c>
      <c r="I113" s="203"/>
      <c r="J113" s="204">
        <f>ROUND(I113*H113,2)</f>
        <v>0</v>
      </c>
      <c r="K113" s="200" t="s">
        <v>119</v>
      </c>
      <c r="L113" s="45"/>
      <c r="M113" s="205" t="s">
        <v>19</v>
      </c>
      <c r="N113" s="206" t="s">
        <v>44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120</v>
      </c>
      <c r="AT113" s="209" t="s">
        <v>115</v>
      </c>
      <c r="AU113" s="209" t="s">
        <v>133</v>
      </c>
      <c r="AY113" s="18" t="s">
        <v>112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121</v>
      </c>
      <c r="BK113" s="210">
        <f>ROUND(I113*H113,2)</f>
        <v>0</v>
      </c>
      <c r="BL113" s="18" t="s">
        <v>120</v>
      </c>
      <c r="BM113" s="209" t="s">
        <v>168</v>
      </c>
    </row>
    <row r="114" s="2" customFormat="1">
      <c r="A114" s="39"/>
      <c r="B114" s="40"/>
      <c r="C114" s="41"/>
      <c r="D114" s="211" t="s">
        <v>123</v>
      </c>
      <c r="E114" s="41"/>
      <c r="F114" s="212" t="s">
        <v>169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123</v>
      </c>
      <c r="AU114" s="18" t="s">
        <v>133</v>
      </c>
    </row>
    <row r="115" s="13" customFormat="1">
      <c r="A115" s="13"/>
      <c r="B115" s="216"/>
      <c r="C115" s="217"/>
      <c r="D115" s="218" t="s">
        <v>125</v>
      </c>
      <c r="E115" s="219" t="s">
        <v>19</v>
      </c>
      <c r="F115" s="220" t="s">
        <v>164</v>
      </c>
      <c r="G115" s="217"/>
      <c r="H115" s="221">
        <v>7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125</v>
      </c>
      <c r="AU115" s="227" t="s">
        <v>133</v>
      </c>
      <c r="AV115" s="13" t="s">
        <v>121</v>
      </c>
      <c r="AW115" s="13" t="s">
        <v>33</v>
      </c>
      <c r="AX115" s="13" t="s">
        <v>72</v>
      </c>
      <c r="AY115" s="227" t="s">
        <v>112</v>
      </c>
    </row>
    <row r="116" s="2" customFormat="1" ht="24" customHeight="1">
      <c r="A116" s="39"/>
      <c r="B116" s="40"/>
      <c r="C116" s="198" t="s">
        <v>157</v>
      </c>
      <c r="D116" s="198" t="s">
        <v>115</v>
      </c>
      <c r="E116" s="199" t="s">
        <v>170</v>
      </c>
      <c r="F116" s="200" t="s">
        <v>171</v>
      </c>
      <c r="G116" s="201" t="s">
        <v>167</v>
      </c>
      <c r="H116" s="202">
        <v>7</v>
      </c>
      <c r="I116" s="203"/>
      <c r="J116" s="204">
        <f>ROUND(I116*H116,2)</f>
        <v>0</v>
      </c>
      <c r="K116" s="200" t="s">
        <v>119</v>
      </c>
      <c r="L116" s="45"/>
      <c r="M116" s="205" t="s">
        <v>19</v>
      </c>
      <c r="N116" s="206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120</v>
      </c>
      <c r="AT116" s="209" t="s">
        <v>115</v>
      </c>
      <c r="AU116" s="209" t="s">
        <v>133</v>
      </c>
      <c r="AY116" s="18" t="s">
        <v>112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121</v>
      </c>
      <c r="BK116" s="210">
        <f>ROUND(I116*H116,2)</f>
        <v>0</v>
      </c>
      <c r="BL116" s="18" t="s">
        <v>120</v>
      </c>
      <c r="BM116" s="209" t="s">
        <v>172</v>
      </c>
    </row>
    <row r="117" s="2" customFormat="1">
      <c r="A117" s="39"/>
      <c r="B117" s="40"/>
      <c r="C117" s="41"/>
      <c r="D117" s="211" t="s">
        <v>123</v>
      </c>
      <c r="E117" s="41"/>
      <c r="F117" s="212" t="s">
        <v>173</v>
      </c>
      <c r="G117" s="41"/>
      <c r="H117" s="41"/>
      <c r="I117" s="213"/>
      <c r="J117" s="41"/>
      <c r="K117" s="41"/>
      <c r="L117" s="45"/>
      <c r="M117" s="214"/>
      <c r="N117" s="21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123</v>
      </c>
      <c r="AU117" s="18" t="s">
        <v>133</v>
      </c>
    </row>
    <row r="118" s="13" customFormat="1">
      <c r="A118" s="13"/>
      <c r="B118" s="216"/>
      <c r="C118" s="217"/>
      <c r="D118" s="218" t="s">
        <v>125</v>
      </c>
      <c r="E118" s="219" t="s">
        <v>19</v>
      </c>
      <c r="F118" s="220" t="s">
        <v>164</v>
      </c>
      <c r="G118" s="217"/>
      <c r="H118" s="221">
        <v>7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125</v>
      </c>
      <c r="AU118" s="227" t="s">
        <v>133</v>
      </c>
      <c r="AV118" s="13" t="s">
        <v>121</v>
      </c>
      <c r="AW118" s="13" t="s">
        <v>33</v>
      </c>
      <c r="AX118" s="13" t="s">
        <v>72</v>
      </c>
      <c r="AY118" s="227" t="s">
        <v>112</v>
      </c>
    </row>
    <row r="119" s="2" customFormat="1" ht="16.5" customHeight="1">
      <c r="A119" s="39"/>
      <c r="B119" s="40"/>
      <c r="C119" s="198" t="s">
        <v>160</v>
      </c>
      <c r="D119" s="198" t="s">
        <v>115</v>
      </c>
      <c r="E119" s="199" t="s">
        <v>174</v>
      </c>
      <c r="F119" s="200" t="s">
        <v>175</v>
      </c>
      <c r="G119" s="201" t="s">
        <v>167</v>
      </c>
      <c r="H119" s="202">
        <v>7</v>
      </c>
      <c r="I119" s="203"/>
      <c r="J119" s="204">
        <f>ROUND(I119*H119,2)</f>
        <v>0</v>
      </c>
      <c r="K119" s="200" t="s">
        <v>119</v>
      </c>
      <c r="L119" s="45"/>
      <c r="M119" s="205" t="s">
        <v>19</v>
      </c>
      <c r="N119" s="206" t="s">
        <v>44</v>
      </c>
      <c r="O119" s="8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9" t="s">
        <v>120</v>
      </c>
      <c r="AT119" s="209" t="s">
        <v>115</v>
      </c>
      <c r="AU119" s="209" t="s">
        <v>133</v>
      </c>
      <c r="AY119" s="18" t="s">
        <v>112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121</v>
      </c>
      <c r="BK119" s="210">
        <f>ROUND(I119*H119,2)</f>
        <v>0</v>
      </c>
      <c r="BL119" s="18" t="s">
        <v>120</v>
      </c>
      <c r="BM119" s="209" t="s">
        <v>176</v>
      </c>
    </row>
    <row r="120" s="2" customFormat="1">
      <c r="A120" s="39"/>
      <c r="B120" s="40"/>
      <c r="C120" s="41"/>
      <c r="D120" s="211" t="s">
        <v>123</v>
      </c>
      <c r="E120" s="41"/>
      <c r="F120" s="212" t="s">
        <v>177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123</v>
      </c>
      <c r="AU120" s="18" t="s">
        <v>133</v>
      </c>
    </row>
    <row r="121" s="13" customFormat="1">
      <c r="A121" s="13"/>
      <c r="B121" s="216"/>
      <c r="C121" s="217"/>
      <c r="D121" s="218" t="s">
        <v>125</v>
      </c>
      <c r="E121" s="219" t="s">
        <v>19</v>
      </c>
      <c r="F121" s="220" t="s">
        <v>164</v>
      </c>
      <c r="G121" s="217"/>
      <c r="H121" s="221">
        <v>7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7" t="s">
        <v>125</v>
      </c>
      <c r="AU121" s="227" t="s">
        <v>133</v>
      </c>
      <c r="AV121" s="13" t="s">
        <v>121</v>
      </c>
      <c r="AW121" s="13" t="s">
        <v>33</v>
      </c>
      <c r="AX121" s="13" t="s">
        <v>72</v>
      </c>
      <c r="AY121" s="227" t="s">
        <v>112</v>
      </c>
    </row>
    <row r="122" s="12" customFormat="1" ht="20.88" customHeight="1">
      <c r="A122" s="12"/>
      <c r="B122" s="182"/>
      <c r="C122" s="183"/>
      <c r="D122" s="184" t="s">
        <v>71</v>
      </c>
      <c r="E122" s="196" t="s">
        <v>178</v>
      </c>
      <c r="F122" s="196" t="s">
        <v>179</v>
      </c>
      <c r="G122" s="183"/>
      <c r="H122" s="183"/>
      <c r="I122" s="186"/>
      <c r="J122" s="197">
        <f>BK122</f>
        <v>0</v>
      </c>
      <c r="K122" s="183"/>
      <c r="L122" s="188"/>
      <c r="M122" s="189"/>
      <c r="N122" s="190"/>
      <c r="O122" s="190"/>
      <c r="P122" s="191">
        <f>SUM(P123:P128)</f>
        <v>0</v>
      </c>
      <c r="Q122" s="190"/>
      <c r="R122" s="191">
        <f>SUM(R123:R128)</f>
        <v>0.0022000000000000001</v>
      </c>
      <c r="S122" s="190"/>
      <c r="T122" s="19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3" t="s">
        <v>77</v>
      </c>
      <c r="AT122" s="194" t="s">
        <v>71</v>
      </c>
      <c r="AU122" s="194" t="s">
        <v>121</v>
      </c>
      <c r="AY122" s="193" t="s">
        <v>112</v>
      </c>
      <c r="BK122" s="195">
        <f>SUM(BK123:BK128)</f>
        <v>0</v>
      </c>
    </row>
    <row r="123" s="2" customFormat="1" ht="26.4" customHeight="1">
      <c r="A123" s="39"/>
      <c r="B123" s="40"/>
      <c r="C123" s="198" t="s">
        <v>180</v>
      </c>
      <c r="D123" s="198" t="s">
        <v>115</v>
      </c>
      <c r="E123" s="199" t="s">
        <v>181</v>
      </c>
      <c r="F123" s="200" t="s">
        <v>182</v>
      </c>
      <c r="G123" s="201" t="s">
        <v>118</v>
      </c>
      <c r="H123" s="202">
        <v>55</v>
      </c>
      <c r="I123" s="203"/>
      <c r="J123" s="204">
        <f>ROUND(I123*H123,2)</f>
        <v>0</v>
      </c>
      <c r="K123" s="200" t="s">
        <v>119</v>
      </c>
      <c r="L123" s="45"/>
      <c r="M123" s="205" t="s">
        <v>19</v>
      </c>
      <c r="N123" s="206" t="s">
        <v>44</v>
      </c>
      <c r="O123" s="85"/>
      <c r="P123" s="207">
        <f>O123*H123</f>
        <v>0</v>
      </c>
      <c r="Q123" s="207">
        <v>4.0000000000000003E-05</v>
      </c>
      <c r="R123" s="207">
        <f>Q123*H123</f>
        <v>0.0022000000000000001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120</v>
      </c>
      <c r="AT123" s="209" t="s">
        <v>115</v>
      </c>
      <c r="AU123" s="209" t="s">
        <v>133</v>
      </c>
      <c r="AY123" s="18" t="s">
        <v>112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121</v>
      </c>
      <c r="BK123" s="210">
        <f>ROUND(I123*H123,2)</f>
        <v>0</v>
      </c>
      <c r="BL123" s="18" t="s">
        <v>120</v>
      </c>
      <c r="BM123" s="209" t="s">
        <v>183</v>
      </c>
    </row>
    <row r="124" s="2" customFormat="1">
      <c r="A124" s="39"/>
      <c r="B124" s="40"/>
      <c r="C124" s="41"/>
      <c r="D124" s="211" t="s">
        <v>123</v>
      </c>
      <c r="E124" s="41"/>
      <c r="F124" s="212" t="s">
        <v>184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133</v>
      </c>
    </row>
    <row r="125" s="14" customFormat="1">
      <c r="A125" s="14"/>
      <c r="B125" s="228"/>
      <c r="C125" s="229"/>
      <c r="D125" s="218" t="s">
        <v>125</v>
      </c>
      <c r="E125" s="230" t="s">
        <v>19</v>
      </c>
      <c r="F125" s="231" t="s">
        <v>185</v>
      </c>
      <c r="G125" s="229"/>
      <c r="H125" s="230" t="s">
        <v>19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7" t="s">
        <v>125</v>
      </c>
      <c r="AU125" s="237" t="s">
        <v>133</v>
      </c>
      <c r="AV125" s="14" t="s">
        <v>77</v>
      </c>
      <c r="AW125" s="14" t="s">
        <v>33</v>
      </c>
      <c r="AX125" s="14" t="s">
        <v>72</v>
      </c>
      <c r="AY125" s="237" t="s">
        <v>112</v>
      </c>
    </row>
    <row r="126" s="13" customFormat="1">
      <c r="A126" s="13"/>
      <c r="B126" s="216"/>
      <c r="C126" s="217"/>
      <c r="D126" s="218" t="s">
        <v>125</v>
      </c>
      <c r="E126" s="219" t="s">
        <v>19</v>
      </c>
      <c r="F126" s="220" t="s">
        <v>132</v>
      </c>
      <c r="G126" s="217"/>
      <c r="H126" s="221">
        <v>35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7" t="s">
        <v>125</v>
      </c>
      <c r="AU126" s="227" t="s">
        <v>133</v>
      </c>
      <c r="AV126" s="13" t="s">
        <v>121</v>
      </c>
      <c r="AW126" s="13" t="s">
        <v>33</v>
      </c>
      <c r="AX126" s="13" t="s">
        <v>72</v>
      </c>
      <c r="AY126" s="227" t="s">
        <v>112</v>
      </c>
    </row>
    <row r="127" s="14" customFormat="1">
      <c r="A127" s="14"/>
      <c r="B127" s="228"/>
      <c r="C127" s="229"/>
      <c r="D127" s="218" t="s">
        <v>125</v>
      </c>
      <c r="E127" s="230" t="s">
        <v>19</v>
      </c>
      <c r="F127" s="231" t="s">
        <v>186</v>
      </c>
      <c r="G127" s="229"/>
      <c r="H127" s="230" t="s">
        <v>19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7" t="s">
        <v>125</v>
      </c>
      <c r="AU127" s="237" t="s">
        <v>133</v>
      </c>
      <c r="AV127" s="14" t="s">
        <v>77</v>
      </c>
      <c r="AW127" s="14" t="s">
        <v>33</v>
      </c>
      <c r="AX127" s="14" t="s">
        <v>72</v>
      </c>
      <c r="AY127" s="237" t="s">
        <v>112</v>
      </c>
    </row>
    <row r="128" s="13" customFormat="1">
      <c r="A128" s="13"/>
      <c r="B128" s="216"/>
      <c r="C128" s="217"/>
      <c r="D128" s="218" t="s">
        <v>125</v>
      </c>
      <c r="E128" s="219" t="s">
        <v>19</v>
      </c>
      <c r="F128" s="220" t="s">
        <v>187</v>
      </c>
      <c r="G128" s="217"/>
      <c r="H128" s="221">
        <v>20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125</v>
      </c>
      <c r="AU128" s="227" t="s">
        <v>133</v>
      </c>
      <c r="AV128" s="13" t="s">
        <v>121</v>
      </c>
      <c r="AW128" s="13" t="s">
        <v>33</v>
      </c>
      <c r="AX128" s="13" t="s">
        <v>72</v>
      </c>
      <c r="AY128" s="227" t="s">
        <v>112</v>
      </c>
    </row>
    <row r="129" s="12" customFormat="1" ht="20.88" customHeight="1">
      <c r="A129" s="12"/>
      <c r="B129" s="182"/>
      <c r="C129" s="183"/>
      <c r="D129" s="184" t="s">
        <v>71</v>
      </c>
      <c r="E129" s="196" t="s">
        <v>188</v>
      </c>
      <c r="F129" s="196" t="s">
        <v>189</v>
      </c>
      <c r="G129" s="183"/>
      <c r="H129" s="183"/>
      <c r="I129" s="186"/>
      <c r="J129" s="197">
        <f>BK129</f>
        <v>0</v>
      </c>
      <c r="K129" s="183"/>
      <c r="L129" s="188"/>
      <c r="M129" s="189"/>
      <c r="N129" s="190"/>
      <c r="O129" s="190"/>
      <c r="P129" s="191">
        <f>SUM(P130:P142)</f>
        <v>0</v>
      </c>
      <c r="Q129" s="190"/>
      <c r="R129" s="191">
        <f>SUM(R130:R142)</f>
        <v>0</v>
      </c>
      <c r="S129" s="190"/>
      <c r="T129" s="192">
        <f>SUM(T130:T142)</f>
        <v>1.1564787000000001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3" t="s">
        <v>77</v>
      </c>
      <c r="AT129" s="194" t="s">
        <v>71</v>
      </c>
      <c r="AU129" s="194" t="s">
        <v>121</v>
      </c>
      <c r="AY129" s="193" t="s">
        <v>112</v>
      </c>
      <c r="BK129" s="195">
        <f>SUM(BK130:BK142)</f>
        <v>0</v>
      </c>
    </row>
    <row r="130" s="2" customFormat="1" ht="16.5" customHeight="1">
      <c r="A130" s="39"/>
      <c r="B130" s="40"/>
      <c r="C130" s="198" t="s">
        <v>190</v>
      </c>
      <c r="D130" s="198" t="s">
        <v>115</v>
      </c>
      <c r="E130" s="199" t="s">
        <v>191</v>
      </c>
      <c r="F130" s="200" t="s">
        <v>192</v>
      </c>
      <c r="G130" s="201" t="s">
        <v>144</v>
      </c>
      <c r="H130" s="202">
        <v>8.6099999999999994</v>
      </c>
      <c r="I130" s="203"/>
      <c r="J130" s="204">
        <f>ROUND(I130*H130,2)</f>
        <v>0</v>
      </c>
      <c r="K130" s="200" t="s">
        <v>119</v>
      </c>
      <c r="L130" s="45"/>
      <c r="M130" s="205" t="s">
        <v>19</v>
      </c>
      <c r="N130" s="206" t="s">
        <v>44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0.00167</v>
      </c>
      <c r="T130" s="208">
        <f>S130*H130</f>
        <v>0.0143787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120</v>
      </c>
      <c r="AT130" s="209" t="s">
        <v>115</v>
      </c>
      <c r="AU130" s="209" t="s">
        <v>133</v>
      </c>
      <c r="AY130" s="18" t="s">
        <v>112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121</v>
      </c>
      <c r="BK130" s="210">
        <f>ROUND(I130*H130,2)</f>
        <v>0</v>
      </c>
      <c r="BL130" s="18" t="s">
        <v>120</v>
      </c>
      <c r="BM130" s="209" t="s">
        <v>193</v>
      </c>
    </row>
    <row r="131" s="2" customFormat="1">
      <c r="A131" s="39"/>
      <c r="B131" s="40"/>
      <c r="C131" s="41"/>
      <c r="D131" s="211" t="s">
        <v>123</v>
      </c>
      <c r="E131" s="41"/>
      <c r="F131" s="212" t="s">
        <v>194</v>
      </c>
      <c r="G131" s="41"/>
      <c r="H131" s="41"/>
      <c r="I131" s="213"/>
      <c r="J131" s="41"/>
      <c r="K131" s="41"/>
      <c r="L131" s="45"/>
      <c r="M131" s="214"/>
      <c r="N131" s="21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123</v>
      </c>
      <c r="AU131" s="18" t="s">
        <v>133</v>
      </c>
    </row>
    <row r="132" s="13" customFormat="1">
      <c r="A132" s="13"/>
      <c r="B132" s="216"/>
      <c r="C132" s="217"/>
      <c r="D132" s="218" t="s">
        <v>125</v>
      </c>
      <c r="E132" s="219" t="s">
        <v>19</v>
      </c>
      <c r="F132" s="220" t="s">
        <v>195</v>
      </c>
      <c r="G132" s="217"/>
      <c r="H132" s="221">
        <v>8.6099999999999994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125</v>
      </c>
      <c r="AU132" s="227" t="s">
        <v>133</v>
      </c>
      <c r="AV132" s="13" t="s">
        <v>121</v>
      </c>
      <c r="AW132" s="13" t="s">
        <v>33</v>
      </c>
      <c r="AX132" s="13" t="s">
        <v>72</v>
      </c>
      <c r="AY132" s="227" t="s">
        <v>112</v>
      </c>
    </row>
    <row r="133" s="2" customFormat="1" ht="16.5" customHeight="1">
      <c r="A133" s="39"/>
      <c r="B133" s="40"/>
      <c r="C133" s="198" t="s">
        <v>8</v>
      </c>
      <c r="D133" s="198" t="s">
        <v>115</v>
      </c>
      <c r="E133" s="199" t="s">
        <v>196</v>
      </c>
      <c r="F133" s="200" t="s">
        <v>197</v>
      </c>
      <c r="G133" s="201" t="s">
        <v>144</v>
      </c>
      <c r="H133" s="202">
        <v>8.6099999999999994</v>
      </c>
      <c r="I133" s="203"/>
      <c r="J133" s="204">
        <f>ROUND(I133*H133,2)</f>
        <v>0</v>
      </c>
      <c r="K133" s="200" t="s">
        <v>119</v>
      </c>
      <c r="L133" s="45"/>
      <c r="M133" s="205" t="s">
        <v>19</v>
      </c>
      <c r="N133" s="206" t="s">
        <v>44</v>
      </c>
      <c r="O133" s="85"/>
      <c r="P133" s="207">
        <f>O133*H133</f>
        <v>0</v>
      </c>
      <c r="Q133" s="207">
        <v>0</v>
      </c>
      <c r="R133" s="207">
        <f>Q133*H133</f>
        <v>0</v>
      </c>
      <c r="S133" s="207">
        <v>0.002</v>
      </c>
      <c r="T133" s="208">
        <f>S133*H133</f>
        <v>0.017219999999999999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120</v>
      </c>
      <c r="AT133" s="209" t="s">
        <v>115</v>
      </c>
      <c r="AU133" s="209" t="s">
        <v>133</v>
      </c>
      <c r="AY133" s="18" t="s">
        <v>112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121</v>
      </c>
      <c r="BK133" s="210">
        <f>ROUND(I133*H133,2)</f>
        <v>0</v>
      </c>
      <c r="BL133" s="18" t="s">
        <v>120</v>
      </c>
      <c r="BM133" s="209" t="s">
        <v>198</v>
      </c>
    </row>
    <row r="134" s="2" customFormat="1">
      <c r="A134" s="39"/>
      <c r="B134" s="40"/>
      <c r="C134" s="41"/>
      <c r="D134" s="211" t="s">
        <v>123</v>
      </c>
      <c r="E134" s="41"/>
      <c r="F134" s="212" t="s">
        <v>199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123</v>
      </c>
      <c r="AU134" s="18" t="s">
        <v>133</v>
      </c>
    </row>
    <row r="135" s="13" customFormat="1">
      <c r="A135" s="13"/>
      <c r="B135" s="216"/>
      <c r="C135" s="217"/>
      <c r="D135" s="218" t="s">
        <v>125</v>
      </c>
      <c r="E135" s="219" t="s">
        <v>19</v>
      </c>
      <c r="F135" s="220" t="s">
        <v>195</v>
      </c>
      <c r="G135" s="217"/>
      <c r="H135" s="221">
        <v>8.6099999999999994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125</v>
      </c>
      <c r="AU135" s="227" t="s">
        <v>133</v>
      </c>
      <c r="AV135" s="13" t="s">
        <v>121</v>
      </c>
      <c r="AW135" s="13" t="s">
        <v>33</v>
      </c>
      <c r="AX135" s="13" t="s">
        <v>72</v>
      </c>
      <c r="AY135" s="227" t="s">
        <v>112</v>
      </c>
    </row>
    <row r="136" s="2" customFormat="1" ht="26.4" customHeight="1">
      <c r="A136" s="39"/>
      <c r="B136" s="40"/>
      <c r="C136" s="198" t="s">
        <v>200</v>
      </c>
      <c r="D136" s="198" t="s">
        <v>115</v>
      </c>
      <c r="E136" s="199" t="s">
        <v>201</v>
      </c>
      <c r="F136" s="200" t="s">
        <v>202</v>
      </c>
      <c r="G136" s="201" t="s">
        <v>118</v>
      </c>
      <c r="H136" s="202">
        <v>7.2519999999999998</v>
      </c>
      <c r="I136" s="203"/>
      <c r="J136" s="204">
        <f>ROUND(I136*H136,2)</f>
        <v>0</v>
      </c>
      <c r="K136" s="200" t="s">
        <v>119</v>
      </c>
      <c r="L136" s="45"/>
      <c r="M136" s="205" t="s">
        <v>19</v>
      </c>
      <c r="N136" s="206" t="s">
        <v>44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0.055</v>
      </c>
      <c r="T136" s="208">
        <f>S136*H136</f>
        <v>0.39885999999999999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120</v>
      </c>
      <c r="AT136" s="209" t="s">
        <v>115</v>
      </c>
      <c r="AU136" s="209" t="s">
        <v>133</v>
      </c>
      <c r="AY136" s="18" t="s">
        <v>112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121</v>
      </c>
      <c r="BK136" s="210">
        <f>ROUND(I136*H136,2)</f>
        <v>0</v>
      </c>
      <c r="BL136" s="18" t="s">
        <v>120</v>
      </c>
      <c r="BM136" s="209" t="s">
        <v>203</v>
      </c>
    </row>
    <row r="137" s="2" customFormat="1">
      <c r="A137" s="39"/>
      <c r="B137" s="40"/>
      <c r="C137" s="41"/>
      <c r="D137" s="211" t="s">
        <v>123</v>
      </c>
      <c r="E137" s="41"/>
      <c r="F137" s="212" t="s">
        <v>204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123</v>
      </c>
      <c r="AU137" s="18" t="s">
        <v>133</v>
      </c>
    </row>
    <row r="138" s="14" customFormat="1">
      <c r="A138" s="14"/>
      <c r="B138" s="228"/>
      <c r="C138" s="229"/>
      <c r="D138" s="218" t="s">
        <v>125</v>
      </c>
      <c r="E138" s="230" t="s">
        <v>19</v>
      </c>
      <c r="F138" s="231" t="s">
        <v>205</v>
      </c>
      <c r="G138" s="229"/>
      <c r="H138" s="230" t="s">
        <v>19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7" t="s">
        <v>125</v>
      </c>
      <c r="AU138" s="237" t="s">
        <v>133</v>
      </c>
      <c r="AV138" s="14" t="s">
        <v>77</v>
      </c>
      <c r="AW138" s="14" t="s">
        <v>33</v>
      </c>
      <c r="AX138" s="14" t="s">
        <v>72</v>
      </c>
      <c r="AY138" s="237" t="s">
        <v>112</v>
      </c>
    </row>
    <row r="139" s="13" customFormat="1">
      <c r="A139" s="13"/>
      <c r="B139" s="216"/>
      <c r="C139" s="217"/>
      <c r="D139" s="218" t="s">
        <v>125</v>
      </c>
      <c r="E139" s="219" t="s">
        <v>19</v>
      </c>
      <c r="F139" s="220" t="s">
        <v>206</v>
      </c>
      <c r="G139" s="217"/>
      <c r="H139" s="221">
        <v>7.2519999999999998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125</v>
      </c>
      <c r="AU139" s="227" t="s">
        <v>133</v>
      </c>
      <c r="AV139" s="13" t="s">
        <v>121</v>
      </c>
      <c r="AW139" s="13" t="s">
        <v>33</v>
      </c>
      <c r="AX139" s="13" t="s">
        <v>72</v>
      </c>
      <c r="AY139" s="227" t="s">
        <v>112</v>
      </c>
    </row>
    <row r="140" s="2" customFormat="1" ht="26.4" customHeight="1">
      <c r="A140" s="39"/>
      <c r="B140" s="40"/>
      <c r="C140" s="198" t="s">
        <v>207</v>
      </c>
      <c r="D140" s="198" t="s">
        <v>115</v>
      </c>
      <c r="E140" s="199" t="s">
        <v>208</v>
      </c>
      <c r="F140" s="200" t="s">
        <v>209</v>
      </c>
      <c r="G140" s="201" t="s">
        <v>118</v>
      </c>
      <c r="H140" s="202">
        <v>11.710000000000001</v>
      </c>
      <c r="I140" s="203"/>
      <c r="J140" s="204">
        <f>ROUND(I140*H140,2)</f>
        <v>0</v>
      </c>
      <c r="K140" s="200" t="s">
        <v>119</v>
      </c>
      <c r="L140" s="45"/>
      <c r="M140" s="205" t="s">
        <v>19</v>
      </c>
      <c r="N140" s="206" t="s">
        <v>44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0.062</v>
      </c>
      <c r="T140" s="208">
        <f>S140*H140</f>
        <v>0.72602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120</v>
      </c>
      <c r="AT140" s="209" t="s">
        <v>115</v>
      </c>
      <c r="AU140" s="209" t="s">
        <v>133</v>
      </c>
      <c r="AY140" s="18" t="s">
        <v>112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121</v>
      </c>
      <c r="BK140" s="210">
        <f>ROUND(I140*H140,2)</f>
        <v>0</v>
      </c>
      <c r="BL140" s="18" t="s">
        <v>120</v>
      </c>
      <c r="BM140" s="209" t="s">
        <v>210</v>
      </c>
    </row>
    <row r="141" s="2" customFormat="1">
      <c r="A141" s="39"/>
      <c r="B141" s="40"/>
      <c r="C141" s="41"/>
      <c r="D141" s="211" t="s">
        <v>123</v>
      </c>
      <c r="E141" s="41"/>
      <c r="F141" s="212" t="s">
        <v>211</v>
      </c>
      <c r="G141" s="41"/>
      <c r="H141" s="41"/>
      <c r="I141" s="213"/>
      <c r="J141" s="41"/>
      <c r="K141" s="41"/>
      <c r="L141" s="45"/>
      <c r="M141" s="214"/>
      <c r="N141" s="21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123</v>
      </c>
      <c r="AU141" s="18" t="s">
        <v>133</v>
      </c>
    </row>
    <row r="142" s="13" customFormat="1">
      <c r="A142" s="13"/>
      <c r="B142" s="216"/>
      <c r="C142" s="217"/>
      <c r="D142" s="218" t="s">
        <v>125</v>
      </c>
      <c r="E142" s="219" t="s">
        <v>19</v>
      </c>
      <c r="F142" s="220" t="s">
        <v>139</v>
      </c>
      <c r="G142" s="217"/>
      <c r="H142" s="221">
        <v>11.710000000000001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125</v>
      </c>
      <c r="AU142" s="227" t="s">
        <v>133</v>
      </c>
      <c r="AV142" s="13" t="s">
        <v>121</v>
      </c>
      <c r="AW142" s="13" t="s">
        <v>33</v>
      </c>
      <c r="AX142" s="13" t="s">
        <v>72</v>
      </c>
      <c r="AY142" s="227" t="s">
        <v>112</v>
      </c>
    </row>
    <row r="143" s="12" customFormat="1" ht="20.88" customHeight="1">
      <c r="A143" s="12"/>
      <c r="B143" s="182"/>
      <c r="C143" s="183"/>
      <c r="D143" s="184" t="s">
        <v>71</v>
      </c>
      <c r="E143" s="196" t="s">
        <v>212</v>
      </c>
      <c r="F143" s="196" t="s">
        <v>213</v>
      </c>
      <c r="G143" s="183"/>
      <c r="H143" s="183"/>
      <c r="I143" s="186"/>
      <c r="J143" s="197">
        <f>BK143</f>
        <v>0</v>
      </c>
      <c r="K143" s="183"/>
      <c r="L143" s="188"/>
      <c r="M143" s="189"/>
      <c r="N143" s="190"/>
      <c r="O143" s="190"/>
      <c r="P143" s="191">
        <f>SUM(P144:P154)</f>
        <v>0</v>
      </c>
      <c r="Q143" s="190"/>
      <c r="R143" s="191">
        <f>SUM(R144:R154)</f>
        <v>0</v>
      </c>
      <c r="S143" s="190"/>
      <c r="T143" s="192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3" t="s">
        <v>77</v>
      </c>
      <c r="AT143" s="194" t="s">
        <v>71</v>
      </c>
      <c r="AU143" s="194" t="s">
        <v>121</v>
      </c>
      <c r="AY143" s="193" t="s">
        <v>112</v>
      </c>
      <c r="BK143" s="195">
        <f>SUM(BK144:BK154)</f>
        <v>0</v>
      </c>
    </row>
    <row r="144" s="2" customFormat="1" ht="16.5" customHeight="1">
      <c r="A144" s="39"/>
      <c r="B144" s="40"/>
      <c r="C144" s="198" t="s">
        <v>214</v>
      </c>
      <c r="D144" s="198" t="s">
        <v>115</v>
      </c>
      <c r="E144" s="199" t="s">
        <v>215</v>
      </c>
      <c r="F144" s="200" t="s">
        <v>216</v>
      </c>
      <c r="G144" s="201" t="s">
        <v>217</v>
      </c>
      <c r="H144" s="202">
        <v>1.159</v>
      </c>
      <c r="I144" s="203"/>
      <c r="J144" s="204">
        <f>ROUND(I144*H144,2)</f>
        <v>0</v>
      </c>
      <c r="K144" s="200" t="s">
        <v>119</v>
      </c>
      <c r="L144" s="45"/>
      <c r="M144" s="205" t="s">
        <v>19</v>
      </c>
      <c r="N144" s="206" t="s">
        <v>44</v>
      </c>
      <c r="O144" s="85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120</v>
      </c>
      <c r="AT144" s="209" t="s">
        <v>115</v>
      </c>
      <c r="AU144" s="209" t="s">
        <v>133</v>
      </c>
      <c r="AY144" s="18" t="s">
        <v>112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121</v>
      </c>
      <c r="BK144" s="210">
        <f>ROUND(I144*H144,2)</f>
        <v>0</v>
      </c>
      <c r="BL144" s="18" t="s">
        <v>120</v>
      </c>
      <c r="BM144" s="209" t="s">
        <v>218</v>
      </c>
    </row>
    <row r="145" s="2" customFormat="1">
      <c r="A145" s="39"/>
      <c r="B145" s="40"/>
      <c r="C145" s="41"/>
      <c r="D145" s="211" t="s">
        <v>123</v>
      </c>
      <c r="E145" s="41"/>
      <c r="F145" s="212" t="s">
        <v>219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123</v>
      </c>
      <c r="AU145" s="18" t="s">
        <v>133</v>
      </c>
    </row>
    <row r="146" s="2" customFormat="1" ht="26.4" customHeight="1">
      <c r="A146" s="39"/>
      <c r="B146" s="40"/>
      <c r="C146" s="198" t="s">
        <v>220</v>
      </c>
      <c r="D146" s="198" t="s">
        <v>115</v>
      </c>
      <c r="E146" s="199" t="s">
        <v>221</v>
      </c>
      <c r="F146" s="200" t="s">
        <v>222</v>
      </c>
      <c r="G146" s="201" t="s">
        <v>217</v>
      </c>
      <c r="H146" s="202">
        <v>1.159</v>
      </c>
      <c r="I146" s="203"/>
      <c r="J146" s="204">
        <f>ROUND(I146*H146,2)</f>
        <v>0</v>
      </c>
      <c r="K146" s="200" t="s">
        <v>119</v>
      </c>
      <c r="L146" s="45"/>
      <c r="M146" s="205" t="s">
        <v>19</v>
      </c>
      <c r="N146" s="206" t="s">
        <v>44</v>
      </c>
      <c r="O146" s="85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120</v>
      </c>
      <c r="AT146" s="209" t="s">
        <v>115</v>
      </c>
      <c r="AU146" s="209" t="s">
        <v>133</v>
      </c>
      <c r="AY146" s="18" t="s">
        <v>112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121</v>
      </c>
      <c r="BK146" s="210">
        <f>ROUND(I146*H146,2)</f>
        <v>0</v>
      </c>
      <c r="BL146" s="18" t="s">
        <v>120</v>
      </c>
      <c r="BM146" s="209" t="s">
        <v>223</v>
      </c>
    </row>
    <row r="147" s="2" customFormat="1">
      <c r="A147" s="39"/>
      <c r="B147" s="40"/>
      <c r="C147" s="41"/>
      <c r="D147" s="211" t="s">
        <v>123</v>
      </c>
      <c r="E147" s="41"/>
      <c r="F147" s="212" t="s">
        <v>224</v>
      </c>
      <c r="G147" s="41"/>
      <c r="H147" s="41"/>
      <c r="I147" s="213"/>
      <c r="J147" s="41"/>
      <c r="K147" s="41"/>
      <c r="L147" s="45"/>
      <c r="M147" s="214"/>
      <c r="N147" s="21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123</v>
      </c>
      <c r="AU147" s="18" t="s">
        <v>133</v>
      </c>
    </row>
    <row r="148" s="2" customFormat="1" ht="24" customHeight="1">
      <c r="A148" s="39"/>
      <c r="B148" s="40"/>
      <c r="C148" s="198" t="s">
        <v>225</v>
      </c>
      <c r="D148" s="198" t="s">
        <v>115</v>
      </c>
      <c r="E148" s="199" t="s">
        <v>226</v>
      </c>
      <c r="F148" s="200" t="s">
        <v>227</v>
      </c>
      <c r="G148" s="201" t="s">
        <v>217</v>
      </c>
      <c r="H148" s="202">
        <v>1.159</v>
      </c>
      <c r="I148" s="203"/>
      <c r="J148" s="204">
        <f>ROUND(I148*H148,2)</f>
        <v>0</v>
      </c>
      <c r="K148" s="200" t="s">
        <v>119</v>
      </c>
      <c r="L148" s="45"/>
      <c r="M148" s="205" t="s">
        <v>19</v>
      </c>
      <c r="N148" s="206" t="s">
        <v>44</v>
      </c>
      <c r="O148" s="85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120</v>
      </c>
      <c r="AT148" s="209" t="s">
        <v>115</v>
      </c>
      <c r="AU148" s="209" t="s">
        <v>133</v>
      </c>
      <c r="AY148" s="18" t="s">
        <v>112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121</v>
      </c>
      <c r="BK148" s="210">
        <f>ROUND(I148*H148,2)</f>
        <v>0</v>
      </c>
      <c r="BL148" s="18" t="s">
        <v>120</v>
      </c>
      <c r="BM148" s="209" t="s">
        <v>228</v>
      </c>
    </row>
    <row r="149" s="2" customFormat="1">
      <c r="A149" s="39"/>
      <c r="B149" s="40"/>
      <c r="C149" s="41"/>
      <c r="D149" s="211" t="s">
        <v>123</v>
      </c>
      <c r="E149" s="41"/>
      <c r="F149" s="212" t="s">
        <v>229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123</v>
      </c>
      <c r="AU149" s="18" t="s">
        <v>133</v>
      </c>
    </row>
    <row r="150" s="2" customFormat="1" ht="26.4" customHeight="1">
      <c r="A150" s="39"/>
      <c r="B150" s="40"/>
      <c r="C150" s="198" t="s">
        <v>230</v>
      </c>
      <c r="D150" s="198" t="s">
        <v>115</v>
      </c>
      <c r="E150" s="199" t="s">
        <v>231</v>
      </c>
      <c r="F150" s="200" t="s">
        <v>232</v>
      </c>
      <c r="G150" s="201" t="s">
        <v>217</v>
      </c>
      <c r="H150" s="202">
        <v>10.430999999999999</v>
      </c>
      <c r="I150" s="203"/>
      <c r="J150" s="204">
        <f>ROUND(I150*H150,2)</f>
        <v>0</v>
      </c>
      <c r="K150" s="200" t="s">
        <v>119</v>
      </c>
      <c r="L150" s="45"/>
      <c r="M150" s="205" t="s">
        <v>19</v>
      </c>
      <c r="N150" s="206" t="s">
        <v>44</v>
      </c>
      <c r="O150" s="85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120</v>
      </c>
      <c r="AT150" s="209" t="s">
        <v>115</v>
      </c>
      <c r="AU150" s="209" t="s">
        <v>133</v>
      </c>
      <c r="AY150" s="18" t="s">
        <v>112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121</v>
      </c>
      <c r="BK150" s="210">
        <f>ROUND(I150*H150,2)</f>
        <v>0</v>
      </c>
      <c r="BL150" s="18" t="s">
        <v>120</v>
      </c>
      <c r="BM150" s="209" t="s">
        <v>233</v>
      </c>
    </row>
    <row r="151" s="2" customFormat="1">
      <c r="A151" s="39"/>
      <c r="B151" s="40"/>
      <c r="C151" s="41"/>
      <c r="D151" s="211" t="s">
        <v>123</v>
      </c>
      <c r="E151" s="41"/>
      <c r="F151" s="212" t="s">
        <v>234</v>
      </c>
      <c r="G151" s="41"/>
      <c r="H151" s="41"/>
      <c r="I151" s="213"/>
      <c r="J151" s="41"/>
      <c r="K151" s="41"/>
      <c r="L151" s="45"/>
      <c r="M151" s="214"/>
      <c r="N151" s="21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123</v>
      </c>
      <c r="AU151" s="18" t="s">
        <v>133</v>
      </c>
    </row>
    <row r="152" s="13" customFormat="1">
      <c r="A152" s="13"/>
      <c r="B152" s="216"/>
      <c r="C152" s="217"/>
      <c r="D152" s="218" t="s">
        <v>125</v>
      </c>
      <c r="E152" s="217"/>
      <c r="F152" s="220" t="s">
        <v>235</v>
      </c>
      <c r="G152" s="217"/>
      <c r="H152" s="221">
        <v>10.430999999999999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125</v>
      </c>
      <c r="AU152" s="227" t="s">
        <v>133</v>
      </c>
      <c r="AV152" s="13" t="s">
        <v>121</v>
      </c>
      <c r="AW152" s="13" t="s">
        <v>4</v>
      </c>
      <c r="AX152" s="13" t="s">
        <v>77</v>
      </c>
      <c r="AY152" s="227" t="s">
        <v>112</v>
      </c>
    </row>
    <row r="153" s="2" customFormat="1" ht="26.4" customHeight="1">
      <c r="A153" s="39"/>
      <c r="B153" s="40"/>
      <c r="C153" s="198" t="s">
        <v>236</v>
      </c>
      <c r="D153" s="198" t="s">
        <v>115</v>
      </c>
      <c r="E153" s="199" t="s">
        <v>237</v>
      </c>
      <c r="F153" s="200" t="s">
        <v>238</v>
      </c>
      <c r="G153" s="201" t="s">
        <v>217</v>
      </c>
      <c r="H153" s="202">
        <v>1.159</v>
      </c>
      <c r="I153" s="203"/>
      <c r="J153" s="204">
        <f>ROUND(I153*H153,2)</f>
        <v>0</v>
      </c>
      <c r="K153" s="200" t="s">
        <v>119</v>
      </c>
      <c r="L153" s="45"/>
      <c r="M153" s="205" t="s">
        <v>19</v>
      </c>
      <c r="N153" s="206" t="s">
        <v>44</v>
      </c>
      <c r="O153" s="85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120</v>
      </c>
      <c r="AT153" s="209" t="s">
        <v>115</v>
      </c>
      <c r="AU153" s="209" t="s">
        <v>133</v>
      </c>
      <c r="AY153" s="18" t="s">
        <v>112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121</v>
      </c>
      <c r="BK153" s="210">
        <f>ROUND(I153*H153,2)</f>
        <v>0</v>
      </c>
      <c r="BL153" s="18" t="s">
        <v>120</v>
      </c>
      <c r="BM153" s="209" t="s">
        <v>239</v>
      </c>
    </row>
    <row r="154" s="2" customFormat="1">
      <c r="A154" s="39"/>
      <c r="B154" s="40"/>
      <c r="C154" s="41"/>
      <c r="D154" s="211" t="s">
        <v>123</v>
      </c>
      <c r="E154" s="41"/>
      <c r="F154" s="212" t="s">
        <v>240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123</v>
      </c>
      <c r="AU154" s="18" t="s">
        <v>133</v>
      </c>
    </row>
    <row r="155" s="12" customFormat="1" ht="20.88" customHeight="1">
      <c r="A155" s="12"/>
      <c r="B155" s="182"/>
      <c r="C155" s="183"/>
      <c r="D155" s="184" t="s">
        <v>71</v>
      </c>
      <c r="E155" s="196" t="s">
        <v>241</v>
      </c>
      <c r="F155" s="196" t="s">
        <v>242</v>
      </c>
      <c r="G155" s="183"/>
      <c r="H155" s="183"/>
      <c r="I155" s="186"/>
      <c r="J155" s="197">
        <f>BK155</f>
        <v>0</v>
      </c>
      <c r="K155" s="183"/>
      <c r="L155" s="188"/>
      <c r="M155" s="189"/>
      <c r="N155" s="190"/>
      <c r="O155" s="190"/>
      <c r="P155" s="191">
        <f>SUM(P156:P157)</f>
        <v>0</v>
      </c>
      <c r="Q155" s="190"/>
      <c r="R155" s="191">
        <f>SUM(R156:R157)</f>
        <v>0</v>
      </c>
      <c r="S155" s="190"/>
      <c r="T155" s="19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3" t="s">
        <v>77</v>
      </c>
      <c r="AT155" s="194" t="s">
        <v>71</v>
      </c>
      <c r="AU155" s="194" t="s">
        <v>121</v>
      </c>
      <c r="AY155" s="193" t="s">
        <v>112</v>
      </c>
      <c r="BK155" s="195">
        <f>SUM(BK156:BK157)</f>
        <v>0</v>
      </c>
    </row>
    <row r="156" s="2" customFormat="1" ht="36" customHeight="1">
      <c r="A156" s="39"/>
      <c r="B156" s="40"/>
      <c r="C156" s="198" t="s">
        <v>243</v>
      </c>
      <c r="D156" s="198" t="s">
        <v>115</v>
      </c>
      <c r="E156" s="199" t="s">
        <v>244</v>
      </c>
      <c r="F156" s="200" t="s">
        <v>245</v>
      </c>
      <c r="G156" s="201" t="s">
        <v>217</v>
      </c>
      <c r="H156" s="202">
        <v>1.319</v>
      </c>
      <c r="I156" s="203"/>
      <c r="J156" s="204">
        <f>ROUND(I156*H156,2)</f>
        <v>0</v>
      </c>
      <c r="K156" s="200" t="s">
        <v>119</v>
      </c>
      <c r="L156" s="45"/>
      <c r="M156" s="205" t="s">
        <v>19</v>
      </c>
      <c r="N156" s="206" t="s">
        <v>44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120</v>
      </c>
      <c r="AT156" s="209" t="s">
        <v>115</v>
      </c>
      <c r="AU156" s="209" t="s">
        <v>133</v>
      </c>
      <c r="AY156" s="18" t="s">
        <v>112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121</v>
      </c>
      <c r="BK156" s="210">
        <f>ROUND(I156*H156,2)</f>
        <v>0</v>
      </c>
      <c r="BL156" s="18" t="s">
        <v>120</v>
      </c>
      <c r="BM156" s="209" t="s">
        <v>246</v>
      </c>
    </row>
    <row r="157" s="2" customFormat="1">
      <c r="A157" s="39"/>
      <c r="B157" s="40"/>
      <c r="C157" s="41"/>
      <c r="D157" s="211" t="s">
        <v>123</v>
      </c>
      <c r="E157" s="41"/>
      <c r="F157" s="212" t="s">
        <v>247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123</v>
      </c>
      <c r="AU157" s="18" t="s">
        <v>133</v>
      </c>
    </row>
    <row r="158" s="12" customFormat="1" ht="25.92" customHeight="1">
      <c r="A158" s="12"/>
      <c r="B158" s="182"/>
      <c r="C158" s="183"/>
      <c r="D158" s="184" t="s">
        <v>71</v>
      </c>
      <c r="E158" s="185" t="s">
        <v>248</v>
      </c>
      <c r="F158" s="185" t="s">
        <v>249</v>
      </c>
      <c r="G158" s="183"/>
      <c r="H158" s="183"/>
      <c r="I158" s="186"/>
      <c r="J158" s="187">
        <f>BK158</f>
        <v>0</v>
      </c>
      <c r="K158" s="183"/>
      <c r="L158" s="188"/>
      <c r="M158" s="189"/>
      <c r="N158" s="190"/>
      <c r="O158" s="190"/>
      <c r="P158" s="191">
        <f>P159+P165+P194+P199</f>
        <v>0</v>
      </c>
      <c r="Q158" s="190"/>
      <c r="R158" s="191">
        <f>R159+R165+R194+R199</f>
        <v>0.45572230000000002</v>
      </c>
      <c r="S158" s="190"/>
      <c r="T158" s="192">
        <f>T159+T165+T194+T199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3" t="s">
        <v>121</v>
      </c>
      <c r="AT158" s="194" t="s">
        <v>71</v>
      </c>
      <c r="AU158" s="194" t="s">
        <v>72</v>
      </c>
      <c r="AY158" s="193" t="s">
        <v>112</v>
      </c>
      <c r="BK158" s="195">
        <f>BK159+BK165+BK194+BK199</f>
        <v>0</v>
      </c>
    </row>
    <row r="159" s="12" customFormat="1" ht="22.8" customHeight="1">
      <c r="A159" s="12"/>
      <c r="B159" s="182"/>
      <c r="C159" s="183"/>
      <c r="D159" s="184" t="s">
        <v>71</v>
      </c>
      <c r="E159" s="196" t="s">
        <v>250</v>
      </c>
      <c r="F159" s="196" t="s">
        <v>251</v>
      </c>
      <c r="G159" s="183"/>
      <c r="H159" s="183"/>
      <c r="I159" s="186"/>
      <c r="J159" s="197">
        <f>BK159</f>
        <v>0</v>
      </c>
      <c r="K159" s="183"/>
      <c r="L159" s="188"/>
      <c r="M159" s="189"/>
      <c r="N159" s="190"/>
      <c r="O159" s="190"/>
      <c r="P159" s="191">
        <f>SUM(P160:P164)</f>
        <v>0</v>
      </c>
      <c r="Q159" s="190"/>
      <c r="R159" s="191">
        <f>SUM(R160:R164)</f>
        <v>0.019458599999999996</v>
      </c>
      <c r="S159" s="190"/>
      <c r="T159" s="192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3" t="s">
        <v>121</v>
      </c>
      <c r="AT159" s="194" t="s">
        <v>71</v>
      </c>
      <c r="AU159" s="194" t="s">
        <v>77</v>
      </c>
      <c r="AY159" s="193" t="s">
        <v>112</v>
      </c>
      <c r="BK159" s="195">
        <f>SUM(BK160:BK164)</f>
        <v>0</v>
      </c>
    </row>
    <row r="160" s="2" customFormat="1" ht="26.4" customHeight="1">
      <c r="A160" s="39"/>
      <c r="B160" s="40"/>
      <c r="C160" s="198" t="s">
        <v>7</v>
      </c>
      <c r="D160" s="198" t="s">
        <v>115</v>
      </c>
      <c r="E160" s="199" t="s">
        <v>252</v>
      </c>
      <c r="F160" s="200" t="s">
        <v>253</v>
      </c>
      <c r="G160" s="201" t="s">
        <v>144</v>
      </c>
      <c r="H160" s="202">
        <v>8.6099999999999994</v>
      </c>
      <c r="I160" s="203"/>
      <c r="J160" s="204">
        <f>ROUND(I160*H160,2)</f>
        <v>0</v>
      </c>
      <c r="K160" s="200" t="s">
        <v>119</v>
      </c>
      <c r="L160" s="45"/>
      <c r="M160" s="205" t="s">
        <v>19</v>
      </c>
      <c r="N160" s="206" t="s">
        <v>44</v>
      </c>
      <c r="O160" s="85"/>
      <c r="P160" s="207">
        <f>O160*H160</f>
        <v>0</v>
      </c>
      <c r="Q160" s="207">
        <v>0.0022599999999999999</v>
      </c>
      <c r="R160" s="207">
        <f>Q160*H160</f>
        <v>0.019458599999999996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220</v>
      </c>
      <c r="AT160" s="209" t="s">
        <v>115</v>
      </c>
      <c r="AU160" s="209" t="s">
        <v>121</v>
      </c>
      <c r="AY160" s="18" t="s">
        <v>112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121</v>
      </c>
      <c r="BK160" s="210">
        <f>ROUND(I160*H160,2)</f>
        <v>0</v>
      </c>
      <c r="BL160" s="18" t="s">
        <v>220</v>
      </c>
      <c r="BM160" s="209" t="s">
        <v>254</v>
      </c>
    </row>
    <row r="161" s="2" customFormat="1">
      <c r="A161" s="39"/>
      <c r="B161" s="40"/>
      <c r="C161" s="41"/>
      <c r="D161" s="211" t="s">
        <v>123</v>
      </c>
      <c r="E161" s="41"/>
      <c r="F161" s="212" t="s">
        <v>255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123</v>
      </c>
      <c r="AU161" s="18" t="s">
        <v>121</v>
      </c>
    </row>
    <row r="162" s="13" customFormat="1">
      <c r="A162" s="13"/>
      <c r="B162" s="216"/>
      <c r="C162" s="217"/>
      <c r="D162" s="218" t="s">
        <v>125</v>
      </c>
      <c r="E162" s="219" t="s">
        <v>19</v>
      </c>
      <c r="F162" s="220" t="s">
        <v>195</v>
      </c>
      <c r="G162" s="217"/>
      <c r="H162" s="221">
        <v>8.6099999999999994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125</v>
      </c>
      <c r="AU162" s="227" t="s">
        <v>121</v>
      </c>
      <c r="AV162" s="13" t="s">
        <v>121</v>
      </c>
      <c r="AW162" s="13" t="s">
        <v>33</v>
      </c>
      <c r="AX162" s="13" t="s">
        <v>72</v>
      </c>
      <c r="AY162" s="227" t="s">
        <v>112</v>
      </c>
    </row>
    <row r="163" s="2" customFormat="1" ht="36" customHeight="1">
      <c r="A163" s="39"/>
      <c r="B163" s="40"/>
      <c r="C163" s="198" t="s">
        <v>256</v>
      </c>
      <c r="D163" s="198" t="s">
        <v>115</v>
      </c>
      <c r="E163" s="199" t="s">
        <v>257</v>
      </c>
      <c r="F163" s="200" t="s">
        <v>258</v>
      </c>
      <c r="G163" s="201" t="s">
        <v>217</v>
      </c>
      <c r="H163" s="202">
        <v>0.019</v>
      </c>
      <c r="I163" s="203"/>
      <c r="J163" s="204">
        <f>ROUND(I163*H163,2)</f>
        <v>0</v>
      </c>
      <c r="K163" s="200" t="s">
        <v>119</v>
      </c>
      <c r="L163" s="45"/>
      <c r="M163" s="205" t="s">
        <v>19</v>
      </c>
      <c r="N163" s="206" t="s">
        <v>44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220</v>
      </c>
      <c r="AT163" s="209" t="s">
        <v>115</v>
      </c>
      <c r="AU163" s="209" t="s">
        <v>121</v>
      </c>
      <c r="AY163" s="18" t="s">
        <v>112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121</v>
      </c>
      <c r="BK163" s="210">
        <f>ROUND(I163*H163,2)</f>
        <v>0</v>
      </c>
      <c r="BL163" s="18" t="s">
        <v>220</v>
      </c>
      <c r="BM163" s="209" t="s">
        <v>259</v>
      </c>
    </row>
    <row r="164" s="2" customFormat="1">
      <c r="A164" s="39"/>
      <c r="B164" s="40"/>
      <c r="C164" s="41"/>
      <c r="D164" s="211" t="s">
        <v>123</v>
      </c>
      <c r="E164" s="41"/>
      <c r="F164" s="212" t="s">
        <v>260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123</v>
      </c>
      <c r="AU164" s="18" t="s">
        <v>121</v>
      </c>
    </row>
    <row r="165" s="12" customFormat="1" ht="22.8" customHeight="1">
      <c r="A165" s="12"/>
      <c r="B165" s="182"/>
      <c r="C165" s="183"/>
      <c r="D165" s="184" t="s">
        <v>71</v>
      </c>
      <c r="E165" s="196" t="s">
        <v>261</v>
      </c>
      <c r="F165" s="196" t="s">
        <v>262</v>
      </c>
      <c r="G165" s="183"/>
      <c r="H165" s="183"/>
      <c r="I165" s="186"/>
      <c r="J165" s="197">
        <f>BK165</f>
        <v>0</v>
      </c>
      <c r="K165" s="183"/>
      <c r="L165" s="188"/>
      <c r="M165" s="189"/>
      <c r="N165" s="190"/>
      <c r="O165" s="190"/>
      <c r="P165" s="191">
        <f>SUM(P166:P193)</f>
        <v>0</v>
      </c>
      <c r="Q165" s="190"/>
      <c r="R165" s="191">
        <f>SUM(R166:R193)</f>
        <v>0.41495070000000006</v>
      </c>
      <c r="S165" s="190"/>
      <c r="T165" s="192">
        <f>SUM(T166:T193)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3" t="s">
        <v>121</v>
      </c>
      <c r="AT165" s="194" t="s">
        <v>71</v>
      </c>
      <c r="AU165" s="194" t="s">
        <v>77</v>
      </c>
      <c r="AY165" s="193" t="s">
        <v>112</v>
      </c>
      <c r="BK165" s="195">
        <f>SUM(BK166:BK193)</f>
        <v>0</v>
      </c>
    </row>
    <row r="166" s="2" customFormat="1" ht="24" customHeight="1">
      <c r="A166" s="39"/>
      <c r="B166" s="40"/>
      <c r="C166" s="198" t="s">
        <v>263</v>
      </c>
      <c r="D166" s="198" t="s">
        <v>115</v>
      </c>
      <c r="E166" s="199" t="s">
        <v>264</v>
      </c>
      <c r="F166" s="200" t="s">
        <v>265</v>
      </c>
      <c r="G166" s="201" t="s">
        <v>118</v>
      </c>
      <c r="H166" s="202">
        <v>11.710000000000001</v>
      </c>
      <c r="I166" s="203"/>
      <c r="J166" s="204">
        <f>ROUND(I166*H166,2)</f>
        <v>0</v>
      </c>
      <c r="K166" s="200" t="s">
        <v>119</v>
      </c>
      <c r="L166" s="45"/>
      <c r="M166" s="205" t="s">
        <v>19</v>
      </c>
      <c r="N166" s="206" t="s">
        <v>44</v>
      </c>
      <c r="O166" s="85"/>
      <c r="P166" s="207">
        <f>O166*H166</f>
        <v>0</v>
      </c>
      <c r="Q166" s="207">
        <v>0.00025999999999999998</v>
      </c>
      <c r="R166" s="207">
        <f>Q166*H166</f>
        <v>0.0030446000000000002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220</v>
      </c>
      <c r="AT166" s="209" t="s">
        <v>115</v>
      </c>
      <c r="AU166" s="209" t="s">
        <v>121</v>
      </c>
      <c r="AY166" s="18" t="s">
        <v>112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121</v>
      </c>
      <c r="BK166" s="210">
        <f>ROUND(I166*H166,2)</f>
        <v>0</v>
      </c>
      <c r="BL166" s="18" t="s">
        <v>220</v>
      </c>
      <c r="BM166" s="209" t="s">
        <v>266</v>
      </c>
    </row>
    <row r="167" s="2" customFormat="1">
      <c r="A167" s="39"/>
      <c r="B167" s="40"/>
      <c r="C167" s="41"/>
      <c r="D167" s="211" t="s">
        <v>123</v>
      </c>
      <c r="E167" s="41"/>
      <c r="F167" s="212" t="s">
        <v>267</v>
      </c>
      <c r="G167" s="41"/>
      <c r="H167" s="41"/>
      <c r="I167" s="213"/>
      <c r="J167" s="41"/>
      <c r="K167" s="41"/>
      <c r="L167" s="45"/>
      <c r="M167" s="214"/>
      <c r="N167" s="21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123</v>
      </c>
      <c r="AU167" s="18" t="s">
        <v>121</v>
      </c>
    </row>
    <row r="168" s="13" customFormat="1">
      <c r="A168" s="13"/>
      <c r="B168" s="216"/>
      <c r="C168" s="217"/>
      <c r="D168" s="218" t="s">
        <v>125</v>
      </c>
      <c r="E168" s="219" t="s">
        <v>19</v>
      </c>
      <c r="F168" s="220" t="s">
        <v>139</v>
      </c>
      <c r="G168" s="217"/>
      <c r="H168" s="221">
        <v>11.710000000000001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125</v>
      </c>
      <c r="AU168" s="227" t="s">
        <v>121</v>
      </c>
      <c r="AV168" s="13" t="s">
        <v>121</v>
      </c>
      <c r="AW168" s="13" t="s">
        <v>33</v>
      </c>
      <c r="AX168" s="13" t="s">
        <v>72</v>
      </c>
      <c r="AY168" s="227" t="s">
        <v>112</v>
      </c>
    </row>
    <row r="169" s="2" customFormat="1" ht="16.5" customHeight="1">
      <c r="A169" s="39"/>
      <c r="B169" s="40"/>
      <c r="C169" s="238" t="s">
        <v>268</v>
      </c>
      <c r="D169" s="238" t="s">
        <v>154</v>
      </c>
      <c r="E169" s="239" t="s">
        <v>269</v>
      </c>
      <c r="F169" s="240" t="s">
        <v>270</v>
      </c>
      <c r="G169" s="241" t="s">
        <v>118</v>
      </c>
      <c r="H169" s="242">
        <v>11.710000000000001</v>
      </c>
      <c r="I169" s="243"/>
      <c r="J169" s="244">
        <f>ROUND(I169*H169,2)</f>
        <v>0</v>
      </c>
      <c r="K169" s="240" t="s">
        <v>119</v>
      </c>
      <c r="L169" s="245"/>
      <c r="M169" s="246" t="s">
        <v>19</v>
      </c>
      <c r="N169" s="247" t="s">
        <v>44</v>
      </c>
      <c r="O169" s="85"/>
      <c r="P169" s="207">
        <f>O169*H169</f>
        <v>0</v>
      </c>
      <c r="Q169" s="207">
        <v>0.033329999999999999</v>
      </c>
      <c r="R169" s="207">
        <f>Q169*H169</f>
        <v>0.39029430000000004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271</v>
      </c>
      <c r="AT169" s="209" t="s">
        <v>154</v>
      </c>
      <c r="AU169" s="209" t="s">
        <v>121</v>
      </c>
      <c r="AY169" s="18" t="s">
        <v>112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121</v>
      </c>
      <c r="BK169" s="210">
        <f>ROUND(I169*H169,2)</f>
        <v>0</v>
      </c>
      <c r="BL169" s="18" t="s">
        <v>220</v>
      </c>
      <c r="BM169" s="209" t="s">
        <v>272</v>
      </c>
    </row>
    <row r="170" s="14" customFormat="1">
      <c r="A170" s="14"/>
      <c r="B170" s="228"/>
      <c r="C170" s="229"/>
      <c r="D170" s="218" t="s">
        <v>125</v>
      </c>
      <c r="E170" s="230" t="s">
        <v>19</v>
      </c>
      <c r="F170" s="231" t="s">
        <v>273</v>
      </c>
      <c r="G170" s="229"/>
      <c r="H170" s="230" t="s">
        <v>19</v>
      </c>
      <c r="I170" s="232"/>
      <c r="J170" s="229"/>
      <c r="K170" s="229"/>
      <c r="L170" s="233"/>
      <c r="M170" s="234"/>
      <c r="N170" s="235"/>
      <c r="O170" s="235"/>
      <c r="P170" s="235"/>
      <c r="Q170" s="235"/>
      <c r="R170" s="235"/>
      <c r="S170" s="235"/>
      <c r="T170" s="23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7" t="s">
        <v>125</v>
      </c>
      <c r="AU170" s="237" t="s">
        <v>121</v>
      </c>
      <c r="AV170" s="14" t="s">
        <v>77</v>
      </c>
      <c r="AW170" s="14" t="s">
        <v>33</v>
      </c>
      <c r="AX170" s="14" t="s">
        <v>72</v>
      </c>
      <c r="AY170" s="237" t="s">
        <v>112</v>
      </c>
    </row>
    <row r="171" s="14" customFormat="1">
      <c r="A171" s="14"/>
      <c r="B171" s="228"/>
      <c r="C171" s="229"/>
      <c r="D171" s="218" t="s">
        <v>125</v>
      </c>
      <c r="E171" s="230" t="s">
        <v>19</v>
      </c>
      <c r="F171" s="231" t="s">
        <v>274</v>
      </c>
      <c r="G171" s="229"/>
      <c r="H171" s="230" t="s">
        <v>19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7" t="s">
        <v>125</v>
      </c>
      <c r="AU171" s="237" t="s">
        <v>121</v>
      </c>
      <c r="AV171" s="14" t="s">
        <v>77</v>
      </c>
      <c r="AW171" s="14" t="s">
        <v>33</v>
      </c>
      <c r="AX171" s="14" t="s">
        <v>72</v>
      </c>
      <c r="AY171" s="237" t="s">
        <v>112</v>
      </c>
    </row>
    <row r="172" s="14" customFormat="1">
      <c r="A172" s="14"/>
      <c r="B172" s="228"/>
      <c r="C172" s="229"/>
      <c r="D172" s="218" t="s">
        <v>125</v>
      </c>
      <c r="E172" s="230" t="s">
        <v>19</v>
      </c>
      <c r="F172" s="231" t="s">
        <v>275</v>
      </c>
      <c r="G172" s="229"/>
      <c r="H172" s="230" t="s">
        <v>19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7" t="s">
        <v>125</v>
      </c>
      <c r="AU172" s="237" t="s">
        <v>121</v>
      </c>
      <c r="AV172" s="14" t="s">
        <v>77</v>
      </c>
      <c r="AW172" s="14" t="s">
        <v>33</v>
      </c>
      <c r="AX172" s="14" t="s">
        <v>72</v>
      </c>
      <c r="AY172" s="237" t="s">
        <v>112</v>
      </c>
    </row>
    <row r="173" s="14" customFormat="1">
      <c r="A173" s="14"/>
      <c r="B173" s="228"/>
      <c r="C173" s="229"/>
      <c r="D173" s="218" t="s">
        <v>125</v>
      </c>
      <c r="E173" s="230" t="s">
        <v>19</v>
      </c>
      <c r="F173" s="231" t="s">
        <v>276</v>
      </c>
      <c r="G173" s="229"/>
      <c r="H173" s="230" t="s">
        <v>19</v>
      </c>
      <c r="I173" s="232"/>
      <c r="J173" s="229"/>
      <c r="K173" s="229"/>
      <c r="L173" s="233"/>
      <c r="M173" s="234"/>
      <c r="N173" s="235"/>
      <c r="O173" s="235"/>
      <c r="P173" s="235"/>
      <c r="Q173" s="235"/>
      <c r="R173" s="235"/>
      <c r="S173" s="235"/>
      <c r="T173" s="23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7" t="s">
        <v>125</v>
      </c>
      <c r="AU173" s="237" t="s">
        <v>121</v>
      </c>
      <c r="AV173" s="14" t="s">
        <v>77</v>
      </c>
      <c r="AW173" s="14" t="s">
        <v>33</v>
      </c>
      <c r="AX173" s="14" t="s">
        <v>72</v>
      </c>
      <c r="AY173" s="237" t="s">
        <v>112</v>
      </c>
    </row>
    <row r="174" s="14" customFormat="1">
      <c r="A174" s="14"/>
      <c r="B174" s="228"/>
      <c r="C174" s="229"/>
      <c r="D174" s="218" t="s">
        <v>125</v>
      </c>
      <c r="E174" s="230" t="s">
        <v>19</v>
      </c>
      <c r="F174" s="231" t="s">
        <v>277</v>
      </c>
      <c r="G174" s="229"/>
      <c r="H174" s="230" t="s">
        <v>19</v>
      </c>
      <c r="I174" s="232"/>
      <c r="J174" s="229"/>
      <c r="K174" s="229"/>
      <c r="L174" s="233"/>
      <c r="M174" s="234"/>
      <c r="N174" s="235"/>
      <c r="O174" s="235"/>
      <c r="P174" s="235"/>
      <c r="Q174" s="235"/>
      <c r="R174" s="235"/>
      <c r="S174" s="235"/>
      <c r="T174" s="23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7" t="s">
        <v>125</v>
      </c>
      <c r="AU174" s="237" t="s">
        <v>121</v>
      </c>
      <c r="AV174" s="14" t="s">
        <v>77</v>
      </c>
      <c r="AW174" s="14" t="s">
        <v>33</v>
      </c>
      <c r="AX174" s="14" t="s">
        <v>72</v>
      </c>
      <c r="AY174" s="237" t="s">
        <v>112</v>
      </c>
    </row>
    <row r="175" s="14" customFormat="1">
      <c r="A175" s="14"/>
      <c r="B175" s="228"/>
      <c r="C175" s="229"/>
      <c r="D175" s="218" t="s">
        <v>125</v>
      </c>
      <c r="E175" s="230" t="s">
        <v>19</v>
      </c>
      <c r="F175" s="231" t="s">
        <v>278</v>
      </c>
      <c r="G175" s="229"/>
      <c r="H175" s="230" t="s">
        <v>19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7" t="s">
        <v>125</v>
      </c>
      <c r="AU175" s="237" t="s">
        <v>121</v>
      </c>
      <c r="AV175" s="14" t="s">
        <v>77</v>
      </c>
      <c r="AW175" s="14" t="s">
        <v>33</v>
      </c>
      <c r="AX175" s="14" t="s">
        <v>72</v>
      </c>
      <c r="AY175" s="237" t="s">
        <v>112</v>
      </c>
    </row>
    <row r="176" s="14" customFormat="1">
      <c r="A176" s="14"/>
      <c r="B176" s="228"/>
      <c r="C176" s="229"/>
      <c r="D176" s="218" t="s">
        <v>125</v>
      </c>
      <c r="E176" s="230" t="s">
        <v>19</v>
      </c>
      <c r="F176" s="231" t="s">
        <v>279</v>
      </c>
      <c r="G176" s="229"/>
      <c r="H176" s="230" t="s">
        <v>19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7" t="s">
        <v>125</v>
      </c>
      <c r="AU176" s="237" t="s">
        <v>121</v>
      </c>
      <c r="AV176" s="14" t="s">
        <v>77</v>
      </c>
      <c r="AW176" s="14" t="s">
        <v>33</v>
      </c>
      <c r="AX176" s="14" t="s">
        <v>72</v>
      </c>
      <c r="AY176" s="237" t="s">
        <v>112</v>
      </c>
    </row>
    <row r="177" s="14" customFormat="1">
      <c r="A177" s="14"/>
      <c r="B177" s="228"/>
      <c r="C177" s="229"/>
      <c r="D177" s="218" t="s">
        <v>125</v>
      </c>
      <c r="E177" s="230" t="s">
        <v>19</v>
      </c>
      <c r="F177" s="231" t="s">
        <v>280</v>
      </c>
      <c r="G177" s="229"/>
      <c r="H177" s="230" t="s">
        <v>19</v>
      </c>
      <c r="I177" s="232"/>
      <c r="J177" s="229"/>
      <c r="K177" s="229"/>
      <c r="L177" s="233"/>
      <c r="M177" s="234"/>
      <c r="N177" s="235"/>
      <c r="O177" s="235"/>
      <c r="P177" s="235"/>
      <c r="Q177" s="235"/>
      <c r="R177" s="235"/>
      <c r="S177" s="235"/>
      <c r="T177" s="23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7" t="s">
        <v>125</v>
      </c>
      <c r="AU177" s="237" t="s">
        <v>121</v>
      </c>
      <c r="AV177" s="14" t="s">
        <v>77</v>
      </c>
      <c r="AW177" s="14" t="s">
        <v>33</v>
      </c>
      <c r="AX177" s="14" t="s">
        <v>72</v>
      </c>
      <c r="AY177" s="237" t="s">
        <v>112</v>
      </c>
    </row>
    <row r="178" s="13" customFormat="1">
      <c r="A178" s="13"/>
      <c r="B178" s="216"/>
      <c r="C178" s="217"/>
      <c r="D178" s="218" t="s">
        <v>125</v>
      </c>
      <c r="E178" s="219" t="s">
        <v>19</v>
      </c>
      <c r="F178" s="220" t="s">
        <v>139</v>
      </c>
      <c r="G178" s="217"/>
      <c r="H178" s="221">
        <v>11.710000000000001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7" t="s">
        <v>125</v>
      </c>
      <c r="AU178" s="227" t="s">
        <v>121</v>
      </c>
      <c r="AV178" s="13" t="s">
        <v>121</v>
      </c>
      <c r="AW178" s="13" t="s">
        <v>33</v>
      </c>
      <c r="AX178" s="13" t="s">
        <v>72</v>
      </c>
      <c r="AY178" s="227" t="s">
        <v>112</v>
      </c>
    </row>
    <row r="179" s="2" customFormat="1" ht="24" customHeight="1">
      <c r="A179" s="39"/>
      <c r="B179" s="40"/>
      <c r="C179" s="198" t="s">
        <v>281</v>
      </c>
      <c r="D179" s="198" t="s">
        <v>115</v>
      </c>
      <c r="E179" s="199" t="s">
        <v>282</v>
      </c>
      <c r="F179" s="200" t="s">
        <v>283</v>
      </c>
      <c r="G179" s="201" t="s">
        <v>144</v>
      </c>
      <c r="H179" s="202">
        <v>8.6099999999999994</v>
      </c>
      <c r="I179" s="203"/>
      <c r="J179" s="204">
        <f>ROUND(I179*H179,2)</f>
        <v>0</v>
      </c>
      <c r="K179" s="200" t="s">
        <v>119</v>
      </c>
      <c r="L179" s="45"/>
      <c r="M179" s="205" t="s">
        <v>19</v>
      </c>
      <c r="N179" s="206" t="s">
        <v>44</v>
      </c>
      <c r="O179" s="85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9" t="s">
        <v>220</v>
      </c>
      <c r="AT179" s="209" t="s">
        <v>115</v>
      </c>
      <c r="AU179" s="209" t="s">
        <v>121</v>
      </c>
      <c r="AY179" s="18" t="s">
        <v>112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121</v>
      </c>
      <c r="BK179" s="210">
        <f>ROUND(I179*H179,2)</f>
        <v>0</v>
      </c>
      <c r="BL179" s="18" t="s">
        <v>220</v>
      </c>
      <c r="BM179" s="209" t="s">
        <v>284</v>
      </c>
    </row>
    <row r="180" s="2" customFormat="1">
      <c r="A180" s="39"/>
      <c r="B180" s="40"/>
      <c r="C180" s="41"/>
      <c r="D180" s="211" t="s">
        <v>123</v>
      </c>
      <c r="E180" s="41"/>
      <c r="F180" s="212" t="s">
        <v>285</v>
      </c>
      <c r="G180" s="41"/>
      <c r="H180" s="41"/>
      <c r="I180" s="213"/>
      <c r="J180" s="41"/>
      <c r="K180" s="41"/>
      <c r="L180" s="45"/>
      <c r="M180" s="214"/>
      <c r="N180" s="21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123</v>
      </c>
      <c r="AU180" s="18" t="s">
        <v>121</v>
      </c>
    </row>
    <row r="181" s="13" customFormat="1">
      <c r="A181" s="13"/>
      <c r="B181" s="216"/>
      <c r="C181" s="217"/>
      <c r="D181" s="218" t="s">
        <v>125</v>
      </c>
      <c r="E181" s="219" t="s">
        <v>19</v>
      </c>
      <c r="F181" s="220" t="s">
        <v>195</v>
      </c>
      <c r="G181" s="217"/>
      <c r="H181" s="221">
        <v>8.6099999999999994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125</v>
      </c>
      <c r="AU181" s="227" t="s">
        <v>121</v>
      </c>
      <c r="AV181" s="13" t="s">
        <v>121</v>
      </c>
      <c r="AW181" s="13" t="s">
        <v>33</v>
      </c>
      <c r="AX181" s="13" t="s">
        <v>72</v>
      </c>
      <c r="AY181" s="227" t="s">
        <v>112</v>
      </c>
    </row>
    <row r="182" s="2" customFormat="1" ht="16.5" customHeight="1">
      <c r="A182" s="39"/>
      <c r="B182" s="40"/>
      <c r="C182" s="238" t="s">
        <v>286</v>
      </c>
      <c r="D182" s="238" t="s">
        <v>154</v>
      </c>
      <c r="E182" s="239" t="s">
        <v>287</v>
      </c>
      <c r="F182" s="240" t="s">
        <v>288</v>
      </c>
      <c r="G182" s="241" t="s">
        <v>144</v>
      </c>
      <c r="H182" s="242">
        <v>8.6099999999999994</v>
      </c>
      <c r="I182" s="243"/>
      <c r="J182" s="244">
        <f>ROUND(I182*H182,2)</f>
        <v>0</v>
      </c>
      <c r="K182" s="240" t="s">
        <v>119</v>
      </c>
      <c r="L182" s="245"/>
      <c r="M182" s="246" t="s">
        <v>19</v>
      </c>
      <c r="N182" s="247" t="s">
        <v>44</v>
      </c>
      <c r="O182" s="85"/>
      <c r="P182" s="207">
        <f>O182*H182</f>
        <v>0</v>
      </c>
      <c r="Q182" s="207">
        <v>0.0018</v>
      </c>
      <c r="R182" s="207">
        <f>Q182*H182</f>
        <v>0.015497999999999998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271</v>
      </c>
      <c r="AT182" s="209" t="s">
        <v>154</v>
      </c>
      <c r="AU182" s="209" t="s">
        <v>121</v>
      </c>
      <c r="AY182" s="18" t="s">
        <v>112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121</v>
      </c>
      <c r="BK182" s="210">
        <f>ROUND(I182*H182,2)</f>
        <v>0</v>
      </c>
      <c r="BL182" s="18" t="s">
        <v>220</v>
      </c>
      <c r="BM182" s="209" t="s">
        <v>289</v>
      </c>
    </row>
    <row r="183" s="13" customFormat="1">
      <c r="A183" s="13"/>
      <c r="B183" s="216"/>
      <c r="C183" s="217"/>
      <c r="D183" s="218" t="s">
        <v>125</v>
      </c>
      <c r="E183" s="219" t="s">
        <v>19</v>
      </c>
      <c r="F183" s="220" t="s">
        <v>195</v>
      </c>
      <c r="G183" s="217"/>
      <c r="H183" s="221">
        <v>8.6099999999999994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125</v>
      </c>
      <c r="AU183" s="227" t="s">
        <v>121</v>
      </c>
      <c r="AV183" s="13" t="s">
        <v>121</v>
      </c>
      <c r="AW183" s="13" t="s">
        <v>33</v>
      </c>
      <c r="AX183" s="13" t="s">
        <v>72</v>
      </c>
      <c r="AY183" s="227" t="s">
        <v>112</v>
      </c>
    </row>
    <row r="184" s="2" customFormat="1" ht="16.5" customHeight="1">
      <c r="A184" s="39"/>
      <c r="B184" s="40"/>
      <c r="C184" s="238" t="s">
        <v>290</v>
      </c>
      <c r="D184" s="238" t="s">
        <v>154</v>
      </c>
      <c r="E184" s="239" t="s">
        <v>291</v>
      </c>
      <c r="F184" s="240" t="s">
        <v>292</v>
      </c>
      <c r="G184" s="241" t="s">
        <v>167</v>
      </c>
      <c r="H184" s="242">
        <v>7</v>
      </c>
      <c r="I184" s="243"/>
      <c r="J184" s="244">
        <f>ROUND(I184*H184,2)</f>
        <v>0</v>
      </c>
      <c r="K184" s="240" t="s">
        <v>119</v>
      </c>
      <c r="L184" s="245"/>
      <c r="M184" s="246" t="s">
        <v>19</v>
      </c>
      <c r="N184" s="247" t="s">
        <v>44</v>
      </c>
      <c r="O184" s="85"/>
      <c r="P184" s="207">
        <f>O184*H184</f>
        <v>0</v>
      </c>
      <c r="Q184" s="207">
        <v>0.00020000000000000001</v>
      </c>
      <c r="R184" s="207">
        <f>Q184*H184</f>
        <v>0.0014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271</v>
      </c>
      <c r="AT184" s="209" t="s">
        <v>154</v>
      </c>
      <c r="AU184" s="209" t="s">
        <v>121</v>
      </c>
      <c r="AY184" s="18" t="s">
        <v>112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121</v>
      </c>
      <c r="BK184" s="210">
        <f>ROUND(I184*H184,2)</f>
        <v>0</v>
      </c>
      <c r="BL184" s="18" t="s">
        <v>220</v>
      </c>
      <c r="BM184" s="209" t="s">
        <v>293</v>
      </c>
    </row>
    <row r="185" s="13" customFormat="1">
      <c r="A185" s="13"/>
      <c r="B185" s="216"/>
      <c r="C185" s="217"/>
      <c r="D185" s="218" t="s">
        <v>125</v>
      </c>
      <c r="E185" s="219" t="s">
        <v>19</v>
      </c>
      <c r="F185" s="220" t="s">
        <v>164</v>
      </c>
      <c r="G185" s="217"/>
      <c r="H185" s="221">
        <v>7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125</v>
      </c>
      <c r="AU185" s="227" t="s">
        <v>121</v>
      </c>
      <c r="AV185" s="13" t="s">
        <v>121</v>
      </c>
      <c r="AW185" s="13" t="s">
        <v>33</v>
      </c>
      <c r="AX185" s="13" t="s">
        <v>72</v>
      </c>
      <c r="AY185" s="227" t="s">
        <v>112</v>
      </c>
    </row>
    <row r="186" s="2" customFormat="1" ht="26.4" customHeight="1">
      <c r="A186" s="39"/>
      <c r="B186" s="40"/>
      <c r="C186" s="198" t="s">
        <v>294</v>
      </c>
      <c r="D186" s="198" t="s">
        <v>115</v>
      </c>
      <c r="E186" s="199" t="s">
        <v>295</v>
      </c>
      <c r="F186" s="200" t="s">
        <v>296</v>
      </c>
      <c r="G186" s="201" t="s">
        <v>144</v>
      </c>
      <c r="H186" s="202">
        <v>36.259999999999998</v>
      </c>
      <c r="I186" s="203"/>
      <c r="J186" s="204">
        <f>ROUND(I186*H186,2)</f>
        <v>0</v>
      </c>
      <c r="K186" s="200" t="s">
        <v>119</v>
      </c>
      <c r="L186" s="45"/>
      <c r="M186" s="205" t="s">
        <v>19</v>
      </c>
      <c r="N186" s="206" t="s">
        <v>44</v>
      </c>
      <c r="O186" s="85"/>
      <c r="P186" s="207">
        <f>O186*H186</f>
        <v>0</v>
      </c>
      <c r="Q186" s="207">
        <v>6.0000000000000002E-05</v>
      </c>
      <c r="R186" s="207">
        <f>Q186*H186</f>
        <v>0.0021755999999999998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220</v>
      </c>
      <c r="AT186" s="209" t="s">
        <v>115</v>
      </c>
      <c r="AU186" s="209" t="s">
        <v>121</v>
      </c>
      <c r="AY186" s="18" t="s">
        <v>112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121</v>
      </c>
      <c r="BK186" s="210">
        <f>ROUND(I186*H186,2)</f>
        <v>0</v>
      </c>
      <c r="BL186" s="18" t="s">
        <v>220</v>
      </c>
      <c r="BM186" s="209" t="s">
        <v>297</v>
      </c>
    </row>
    <row r="187" s="2" customFormat="1">
      <c r="A187" s="39"/>
      <c r="B187" s="40"/>
      <c r="C187" s="41"/>
      <c r="D187" s="211" t="s">
        <v>123</v>
      </c>
      <c r="E187" s="41"/>
      <c r="F187" s="212" t="s">
        <v>298</v>
      </c>
      <c r="G187" s="41"/>
      <c r="H187" s="41"/>
      <c r="I187" s="213"/>
      <c r="J187" s="41"/>
      <c r="K187" s="41"/>
      <c r="L187" s="45"/>
      <c r="M187" s="214"/>
      <c r="N187" s="21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123</v>
      </c>
      <c r="AU187" s="18" t="s">
        <v>121</v>
      </c>
    </row>
    <row r="188" s="13" customFormat="1">
      <c r="A188" s="13"/>
      <c r="B188" s="216"/>
      <c r="C188" s="217"/>
      <c r="D188" s="218" t="s">
        <v>125</v>
      </c>
      <c r="E188" s="219" t="s">
        <v>19</v>
      </c>
      <c r="F188" s="220" t="s">
        <v>299</v>
      </c>
      <c r="G188" s="217"/>
      <c r="H188" s="221">
        <v>36.259999999999998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7" t="s">
        <v>125</v>
      </c>
      <c r="AU188" s="227" t="s">
        <v>121</v>
      </c>
      <c r="AV188" s="13" t="s">
        <v>121</v>
      </c>
      <c r="AW188" s="13" t="s">
        <v>33</v>
      </c>
      <c r="AX188" s="13" t="s">
        <v>72</v>
      </c>
      <c r="AY188" s="227" t="s">
        <v>112</v>
      </c>
    </row>
    <row r="189" s="2" customFormat="1" ht="26.4" customHeight="1">
      <c r="A189" s="39"/>
      <c r="B189" s="40"/>
      <c r="C189" s="198" t="s">
        <v>300</v>
      </c>
      <c r="D189" s="198" t="s">
        <v>115</v>
      </c>
      <c r="E189" s="199" t="s">
        <v>301</v>
      </c>
      <c r="F189" s="200" t="s">
        <v>302</v>
      </c>
      <c r="G189" s="201" t="s">
        <v>144</v>
      </c>
      <c r="H189" s="202">
        <v>36.259999999999998</v>
      </c>
      <c r="I189" s="203"/>
      <c r="J189" s="204">
        <f>ROUND(I189*H189,2)</f>
        <v>0</v>
      </c>
      <c r="K189" s="200" t="s">
        <v>119</v>
      </c>
      <c r="L189" s="45"/>
      <c r="M189" s="205" t="s">
        <v>19</v>
      </c>
      <c r="N189" s="206" t="s">
        <v>44</v>
      </c>
      <c r="O189" s="85"/>
      <c r="P189" s="207">
        <f>O189*H189</f>
        <v>0</v>
      </c>
      <c r="Q189" s="207">
        <v>6.9999999999999994E-05</v>
      </c>
      <c r="R189" s="207">
        <f>Q189*H189</f>
        <v>0.0025381999999999996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220</v>
      </c>
      <c r="AT189" s="209" t="s">
        <v>115</v>
      </c>
      <c r="AU189" s="209" t="s">
        <v>121</v>
      </c>
      <c r="AY189" s="18" t="s">
        <v>112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121</v>
      </c>
      <c r="BK189" s="210">
        <f>ROUND(I189*H189,2)</f>
        <v>0</v>
      </c>
      <c r="BL189" s="18" t="s">
        <v>220</v>
      </c>
      <c r="BM189" s="209" t="s">
        <v>303</v>
      </c>
    </row>
    <row r="190" s="2" customFormat="1">
      <c r="A190" s="39"/>
      <c r="B190" s="40"/>
      <c r="C190" s="41"/>
      <c r="D190" s="211" t="s">
        <v>123</v>
      </c>
      <c r="E190" s="41"/>
      <c r="F190" s="212" t="s">
        <v>304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123</v>
      </c>
      <c r="AU190" s="18" t="s">
        <v>121</v>
      </c>
    </row>
    <row r="191" s="13" customFormat="1">
      <c r="A191" s="13"/>
      <c r="B191" s="216"/>
      <c r="C191" s="217"/>
      <c r="D191" s="218" t="s">
        <v>125</v>
      </c>
      <c r="E191" s="219" t="s">
        <v>19</v>
      </c>
      <c r="F191" s="220" t="s">
        <v>299</v>
      </c>
      <c r="G191" s="217"/>
      <c r="H191" s="221">
        <v>36.259999999999998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7" t="s">
        <v>125</v>
      </c>
      <c r="AU191" s="227" t="s">
        <v>121</v>
      </c>
      <c r="AV191" s="13" t="s">
        <v>121</v>
      </c>
      <c r="AW191" s="13" t="s">
        <v>33</v>
      </c>
      <c r="AX191" s="13" t="s">
        <v>72</v>
      </c>
      <c r="AY191" s="227" t="s">
        <v>112</v>
      </c>
    </row>
    <row r="192" s="2" customFormat="1" ht="36" customHeight="1">
      <c r="A192" s="39"/>
      <c r="B192" s="40"/>
      <c r="C192" s="198" t="s">
        <v>305</v>
      </c>
      <c r="D192" s="198" t="s">
        <v>115</v>
      </c>
      <c r="E192" s="199" t="s">
        <v>306</v>
      </c>
      <c r="F192" s="200" t="s">
        <v>307</v>
      </c>
      <c r="G192" s="201" t="s">
        <v>217</v>
      </c>
      <c r="H192" s="202">
        <v>0.41499999999999998</v>
      </c>
      <c r="I192" s="203"/>
      <c r="J192" s="204">
        <f>ROUND(I192*H192,2)</f>
        <v>0</v>
      </c>
      <c r="K192" s="200" t="s">
        <v>119</v>
      </c>
      <c r="L192" s="45"/>
      <c r="M192" s="205" t="s">
        <v>19</v>
      </c>
      <c r="N192" s="206" t="s">
        <v>44</v>
      </c>
      <c r="O192" s="85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9" t="s">
        <v>220</v>
      </c>
      <c r="AT192" s="209" t="s">
        <v>115</v>
      </c>
      <c r="AU192" s="209" t="s">
        <v>121</v>
      </c>
      <c r="AY192" s="18" t="s">
        <v>112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121</v>
      </c>
      <c r="BK192" s="210">
        <f>ROUND(I192*H192,2)</f>
        <v>0</v>
      </c>
      <c r="BL192" s="18" t="s">
        <v>220</v>
      </c>
      <c r="BM192" s="209" t="s">
        <v>308</v>
      </c>
    </row>
    <row r="193" s="2" customFormat="1">
      <c r="A193" s="39"/>
      <c r="B193" s="40"/>
      <c r="C193" s="41"/>
      <c r="D193" s="211" t="s">
        <v>123</v>
      </c>
      <c r="E193" s="41"/>
      <c r="F193" s="212" t="s">
        <v>309</v>
      </c>
      <c r="G193" s="41"/>
      <c r="H193" s="41"/>
      <c r="I193" s="213"/>
      <c r="J193" s="41"/>
      <c r="K193" s="41"/>
      <c r="L193" s="45"/>
      <c r="M193" s="214"/>
      <c r="N193" s="21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123</v>
      </c>
      <c r="AU193" s="18" t="s">
        <v>121</v>
      </c>
    </row>
    <row r="194" s="12" customFormat="1" ht="22.8" customHeight="1">
      <c r="A194" s="12"/>
      <c r="B194" s="182"/>
      <c r="C194" s="183"/>
      <c r="D194" s="184" t="s">
        <v>71</v>
      </c>
      <c r="E194" s="196" t="s">
        <v>310</v>
      </c>
      <c r="F194" s="196" t="s">
        <v>311</v>
      </c>
      <c r="G194" s="183"/>
      <c r="H194" s="183"/>
      <c r="I194" s="186"/>
      <c r="J194" s="197">
        <f>BK194</f>
        <v>0</v>
      </c>
      <c r="K194" s="183"/>
      <c r="L194" s="188"/>
      <c r="M194" s="189"/>
      <c r="N194" s="190"/>
      <c r="O194" s="190"/>
      <c r="P194" s="191">
        <f>SUM(P195:P198)</f>
        <v>0</v>
      </c>
      <c r="Q194" s="190"/>
      <c r="R194" s="191">
        <f>SUM(R195:R198)</f>
        <v>0.0060899999999999999</v>
      </c>
      <c r="S194" s="190"/>
      <c r="T194" s="192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3" t="s">
        <v>121</v>
      </c>
      <c r="AT194" s="194" t="s">
        <v>71</v>
      </c>
      <c r="AU194" s="194" t="s">
        <v>77</v>
      </c>
      <c r="AY194" s="193" t="s">
        <v>112</v>
      </c>
      <c r="BK194" s="195">
        <f>SUM(BK195:BK198)</f>
        <v>0</v>
      </c>
    </row>
    <row r="195" s="2" customFormat="1" ht="26.4" customHeight="1">
      <c r="A195" s="39"/>
      <c r="B195" s="40"/>
      <c r="C195" s="198" t="s">
        <v>312</v>
      </c>
      <c r="D195" s="198" t="s">
        <v>115</v>
      </c>
      <c r="E195" s="199" t="s">
        <v>313</v>
      </c>
      <c r="F195" s="200" t="s">
        <v>314</v>
      </c>
      <c r="G195" s="201" t="s">
        <v>118</v>
      </c>
      <c r="H195" s="202">
        <v>21</v>
      </c>
      <c r="I195" s="203"/>
      <c r="J195" s="204">
        <f>ROUND(I195*H195,2)</f>
        <v>0</v>
      </c>
      <c r="K195" s="200" t="s">
        <v>119</v>
      </c>
      <c r="L195" s="45"/>
      <c r="M195" s="205" t="s">
        <v>19</v>
      </c>
      <c r="N195" s="206" t="s">
        <v>44</v>
      </c>
      <c r="O195" s="85"/>
      <c r="P195" s="207">
        <f>O195*H195</f>
        <v>0</v>
      </c>
      <c r="Q195" s="207">
        <v>0.00029</v>
      </c>
      <c r="R195" s="207">
        <f>Q195*H195</f>
        <v>0.0060899999999999999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220</v>
      </c>
      <c r="AT195" s="209" t="s">
        <v>115</v>
      </c>
      <c r="AU195" s="209" t="s">
        <v>121</v>
      </c>
      <c r="AY195" s="18" t="s">
        <v>112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121</v>
      </c>
      <c r="BK195" s="210">
        <f>ROUND(I195*H195,2)</f>
        <v>0</v>
      </c>
      <c r="BL195" s="18" t="s">
        <v>220</v>
      </c>
      <c r="BM195" s="209" t="s">
        <v>315</v>
      </c>
    </row>
    <row r="196" s="2" customFormat="1">
      <c r="A196" s="39"/>
      <c r="B196" s="40"/>
      <c r="C196" s="41"/>
      <c r="D196" s="211" t="s">
        <v>123</v>
      </c>
      <c r="E196" s="41"/>
      <c r="F196" s="212" t="s">
        <v>316</v>
      </c>
      <c r="G196" s="41"/>
      <c r="H196" s="41"/>
      <c r="I196" s="213"/>
      <c r="J196" s="41"/>
      <c r="K196" s="41"/>
      <c r="L196" s="45"/>
      <c r="M196" s="214"/>
      <c r="N196" s="21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123</v>
      </c>
      <c r="AU196" s="18" t="s">
        <v>121</v>
      </c>
    </row>
    <row r="197" s="14" customFormat="1">
      <c r="A197" s="14"/>
      <c r="B197" s="228"/>
      <c r="C197" s="229"/>
      <c r="D197" s="218" t="s">
        <v>125</v>
      </c>
      <c r="E197" s="230" t="s">
        <v>19</v>
      </c>
      <c r="F197" s="231" t="s">
        <v>317</v>
      </c>
      <c r="G197" s="229"/>
      <c r="H197" s="230" t="s">
        <v>19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7" t="s">
        <v>125</v>
      </c>
      <c r="AU197" s="237" t="s">
        <v>121</v>
      </c>
      <c r="AV197" s="14" t="s">
        <v>77</v>
      </c>
      <c r="AW197" s="14" t="s">
        <v>33</v>
      </c>
      <c r="AX197" s="14" t="s">
        <v>72</v>
      </c>
      <c r="AY197" s="237" t="s">
        <v>112</v>
      </c>
    </row>
    <row r="198" s="13" customFormat="1">
      <c r="A198" s="13"/>
      <c r="B198" s="216"/>
      <c r="C198" s="217"/>
      <c r="D198" s="218" t="s">
        <v>125</v>
      </c>
      <c r="E198" s="219" t="s">
        <v>19</v>
      </c>
      <c r="F198" s="220" t="s">
        <v>318</v>
      </c>
      <c r="G198" s="217"/>
      <c r="H198" s="221">
        <v>21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7" t="s">
        <v>125</v>
      </c>
      <c r="AU198" s="227" t="s">
        <v>121</v>
      </c>
      <c r="AV198" s="13" t="s">
        <v>121</v>
      </c>
      <c r="AW198" s="13" t="s">
        <v>33</v>
      </c>
      <c r="AX198" s="13" t="s">
        <v>72</v>
      </c>
      <c r="AY198" s="227" t="s">
        <v>112</v>
      </c>
    </row>
    <row r="199" s="12" customFormat="1" ht="22.8" customHeight="1">
      <c r="A199" s="12"/>
      <c r="B199" s="182"/>
      <c r="C199" s="183"/>
      <c r="D199" s="184" t="s">
        <v>71</v>
      </c>
      <c r="E199" s="196" t="s">
        <v>319</v>
      </c>
      <c r="F199" s="196" t="s">
        <v>320</v>
      </c>
      <c r="G199" s="183"/>
      <c r="H199" s="183"/>
      <c r="I199" s="186"/>
      <c r="J199" s="197">
        <f>BK199</f>
        <v>0</v>
      </c>
      <c r="K199" s="183"/>
      <c r="L199" s="188"/>
      <c r="M199" s="189"/>
      <c r="N199" s="190"/>
      <c r="O199" s="190"/>
      <c r="P199" s="191">
        <f>SUM(P200:P203)</f>
        <v>0</v>
      </c>
      <c r="Q199" s="190"/>
      <c r="R199" s="191">
        <f>SUM(R200:R203)</f>
        <v>0.015223</v>
      </c>
      <c r="S199" s="190"/>
      <c r="T199" s="192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3" t="s">
        <v>121</v>
      </c>
      <c r="AT199" s="194" t="s">
        <v>71</v>
      </c>
      <c r="AU199" s="194" t="s">
        <v>77</v>
      </c>
      <c r="AY199" s="193" t="s">
        <v>112</v>
      </c>
      <c r="BK199" s="195">
        <f>SUM(BK200:BK203)</f>
        <v>0</v>
      </c>
    </row>
    <row r="200" s="2" customFormat="1" ht="16.5" customHeight="1">
      <c r="A200" s="39"/>
      <c r="B200" s="40"/>
      <c r="C200" s="198" t="s">
        <v>271</v>
      </c>
      <c r="D200" s="198" t="s">
        <v>115</v>
      </c>
      <c r="E200" s="199" t="s">
        <v>321</v>
      </c>
      <c r="F200" s="200" t="s">
        <v>322</v>
      </c>
      <c r="G200" s="201" t="s">
        <v>118</v>
      </c>
      <c r="H200" s="202">
        <v>11.710000000000001</v>
      </c>
      <c r="I200" s="203"/>
      <c r="J200" s="204">
        <f>ROUND(I200*H200,2)</f>
        <v>0</v>
      </c>
      <c r="K200" s="200" t="s">
        <v>119</v>
      </c>
      <c r="L200" s="45"/>
      <c r="M200" s="205" t="s">
        <v>19</v>
      </c>
      <c r="N200" s="206" t="s">
        <v>44</v>
      </c>
      <c r="O200" s="85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220</v>
      </c>
      <c r="AT200" s="209" t="s">
        <v>115</v>
      </c>
      <c r="AU200" s="209" t="s">
        <v>121</v>
      </c>
      <c r="AY200" s="18" t="s">
        <v>112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121</v>
      </c>
      <c r="BK200" s="210">
        <f>ROUND(I200*H200,2)</f>
        <v>0</v>
      </c>
      <c r="BL200" s="18" t="s">
        <v>220</v>
      </c>
      <c r="BM200" s="209" t="s">
        <v>323</v>
      </c>
    </row>
    <row r="201" s="2" customFormat="1">
      <c r="A201" s="39"/>
      <c r="B201" s="40"/>
      <c r="C201" s="41"/>
      <c r="D201" s="211" t="s">
        <v>123</v>
      </c>
      <c r="E201" s="41"/>
      <c r="F201" s="212" t="s">
        <v>324</v>
      </c>
      <c r="G201" s="41"/>
      <c r="H201" s="41"/>
      <c r="I201" s="213"/>
      <c r="J201" s="41"/>
      <c r="K201" s="41"/>
      <c r="L201" s="45"/>
      <c r="M201" s="214"/>
      <c r="N201" s="21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123</v>
      </c>
      <c r="AU201" s="18" t="s">
        <v>121</v>
      </c>
    </row>
    <row r="202" s="13" customFormat="1">
      <c r="A202" s="13"/>
      <c r="B202" s="216"/>
      <c r="C202" s="217"/>
      <c r="D202" s="218" t="s">
        <v>125</v>
      </c>
      <c r="E202" s="219" t="s">
        <v>19</v>
      </c>
      <c r="F202" s="220" t="s">
        <v>139</v>
      </c>
      <c r="G202" s="217"/>
      <c r="H202" s="221">
        <v>11.710000000000001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7" t="s">
        <v>125</v>
      </c>
      <c r="AU202" s="227" t="s">
        <v>121</v>
      </c>
      <c r="AV202" s="13" t="s">
        <v>121</v>
      </c>
      <c r="AW202" s="13" t="s">
        <v>33</v>
      </c>
      <c r="AX202" s="13" t="s">
        <v>72</v>
      </c>
      <c r="AY202" s="227" t="s">
        <v>112</v>
      </c>
    </row>
    <row r="203" s="2" customFormat="1" ht="16.5" customHeight="1">
      <c r="A203" s="39"/>
      <c r="B203" s="40"/>
      <c r="C203" s="238" t="s">
        <v>325</v>
      </c>
      <c r="D203" s="238" t="s">
        <v>154</v>
      </c>
      <c r="E203" s="239" t="s">
        <v>326</v>
      </c>
      <c r="F203" s="240" t="s">
        <v>327</v>
      </c>
      <c r="G203" s="241" t="s">
        <v>118</v>
      </c>
      <c r="H203" s="242">
        <v>11.710000000000001</v>
      </c>
      <c r="I203" s="243"/>
      <c r="J203" s="244">
        <f>ROUND(I203*H203,2)</f>
        <v>0</v>
      </c>
      <c r="K203" s="240" t="s">
        <v>119</v>
      </c>
      <c r="L203" s="245"/>
      <c r="M203" s="248" t="s">
        <v>19</v>
      </c>
      <c r="N203" s="249" t="s">
        <v>44</v>
      </c>
      <c r="O203" s="250"/>
      <c r="P203" s="251">
        <f>O203*H203</f>
        <v>0</v>
      </c>
      <c r="Q203" s="251">
        <v>0.0012999999999999999</v>
      </c>
      <c r="R203" s="251">
        <f>Q203*H203</f>
        <v>0.015223</v>
      </c>
      <c r="S203" s="251">
        <v>0</v>
      </c>
      <c r="T203" s="25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271</v>
      </c>
      <c r="AT203" s="209" t="s">
        <v>154</v>
      </c>
      <c r="AU203" s="209" t="s">
        <v>121</v>
      </c>
      <c r="AY203" s="18" t="s">
        <v>112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121</v>
      </c>
      <c r="BK203" s="210">
        <f>ROUND(I203*H203,2)</f>
        <v>0</v>
      </c>
      <c r="BL203" s="18" t="s">
        <v>220</v>
      </c>
      <c r="BM203" s="209" t="s">
        <v>328</v>
      </c>
    </row>
    <row r="204" s="2" customFormat="1" ht="6.96" customHeight="1">
      <c r="A204" s="39"/>
      <c r="B204" s="60"/>
      <c r="C204" s="61"/>
      <c r="D204" s="61"/>
      <c r="E204" s="61"/>
      <c r="F204" s="61"/>
      <c r="G204" s="61"/>
      <c r="H204" s="61"/>
      <c r="I204" s="61"/>
      <c r="J204" s="61"/>
      <c r="K204" s="61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9rcMB5VEdqAdUuQDNja68OE/MgmFyQRNqnLCfGcZLM1T9mqybCBNFcPgS3KwjpWlKnPKBbKepcEOERBGsxys/g==" hashValue="ALQmiDbaAMImVEQKOopNNGsB9mV4bPkNkg0I4e5+Eq/nPOGkwJvLOha9D+S8DPC2XTBk0e1jIN/Pp28JZkGu+Q==" algorithmName="SHA-512" password="CC35"/>
  <autoFilter ref="C85:K203"/>
  <mergeCells count="6">
    <mergeCell ref="E7:H7"/>
    <mergeCell ref="E16:H16"/>
    <mergeCell ref="E25:H25"/>
    <mergeCell ref="E46:H46"/>
    <mergeCell ref="E78:H78"/>
    <mergeCell ref="L2:V2"/>
  </mergeCells>
  <hyperlinks>
    <hyperlink ref="F90" r:id="rId1" display="https://podminky.urs.cz/item/CS_URS_2025_01/612325302"/>
    <hyperlink ref="F93" r:id="rId2" display="https://podminky.urs.cz/item/CS_URS_2025_01/619991001"/>
    <hyperlink ref="F97" r:id="rId3" display="https://podminky.urs.cz/item/CS_URS_2025_01/619991011"/>
    <hyperlink ref="F103" r:id="rId4" display="https://podminky.urs.cz/item/CS_URS_2025_01/619995001"/>
    <hyperlink ref="F106" r:id="rId5" display="https://podminky.urs.cz/item/CS_URS_2025_01/622143004"/>
    <hyperlink ref="F114" r:id="rId6" display="https://podminky.urs.cz/item/CS_URS_2025_01/949111111"/>
    <hyperlink ref="F117" r:id="rId7" display="https://podminky.urs.cz/item/CS_URS_2025_01/949111211"/>
    <hyperlink ref="F120" r:id="rId8" display="https://podminky.urs.cz/item/CS_URS_2025_01/949111811"/>
    <hyperlink ref="F124" r:id="rId9" display="https://podminky.urs.cz/item/CS_URS_2025_01/952901111"/>
    <hyperlink ref="F131" r:id="rId10" display="https://podminky.urs.cz/item/CS_URS_2025_01/764002851"/>
    <hyperlink ref="F134" r:id="rId11" display="https://podminky.urs.cz/item/CS_URS_2025_01/766691811"/>
    <hyperlink ref="F137" r:id="rId12" display="https://podminky.urs.cz/item/CS_URS_2025_01/967031132"/>
    <hyperlink ref="F141" r:id="rId13" display="https://podminky.urs.cz/item/CS_URS_2025_01/968062355"/>
    <hyperlink ref="F145" r:id="rId14" display="https://podminky.urs.cz/item/CS_URS_2025_01/997006012"/>
    <hyperlink ref="F147" r:id="rId15" display="https://podminky.urs.cz/item/CS_URS_2025_01/997013212"/>
    <hyperlink ref="F149" r:id="rId16" display="https://podminky.urs.cz/item/CS_URS_2025_01/997013501"/>
    <hyperlink ref="F151" r:id="rId17" display="https://podminky.urs.cz/item/CS_URS_2025_01/997013509"/>
    <hyperlink ref="F154" r:id="rId18" display="https://podminky.urs.cz/item/CS_URS_2025_01/997013871"/>
    <hyperlink ref="F157" r:id="rId19" display="https://podminky.urs.cz/item/CS_URS_2025_01/998018002"/>
    <hyperlink ref="F161" r:id="rId20" display="https://podminky.urs.cz/item/CS_URS_2025_01/764216603"/>
    <hyperlink ref="F164" r:id="rId21" display="https://podminky.urs.cz/item/CS_URS_2025_01/998764122"/>
    <hyperlink ref="F167" r:id="rId22" display="https://podminky.urs.cz/item/CS_URS_2025_01/766621211"/>
    <hyperlink ref="F180" r:id="rId23" display="https://podminky.urs.cz/item/CS_URS_2025_01/766694116"/>
    <hyperlink ref="F187" r:id="rId24" display="https://podminky.urs.cz/item/CS_URS_2025_01/767627306"/>
    <hyperlink ref="F190" r:id="rId25" display="https://podminky.urs.cz/item/CS_URS_2025_01/767627307"/>
    <hyperlink ref="F193" r:id="rId26" display="https://podminky.urs.cz/item/CS_URS_2025_01/998766122"/>
    <hyperlink ref="F196" r:id="rId27" display="https://podminky.urs.cz/item/CS_URS_2025_01/784211101"/>
    <hyperlink ref="F201" r:id="rId28" display="https://podminky.urs.cz/item/CS_URS_2025_01/78662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329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330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331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332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333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334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335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336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337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338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339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76</v>
      </c>
      <c r="F18" s="264" t="s">
        <v>340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341</v>
      </c>
      <c r="F19" s="264" t="s">
        <v>342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343</v>
      </c>
      <c r="F20" s="264" t="s">
        <v>344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345</v>
      </c>
      <c r="F21" s="264" t="s">
        <v>346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347</v>
      </c>
      <c r="F22" s="264" t="s">
        <v>348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349</v>
      </c>
      <c r="F23" s="264" t="s">
        <v>350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351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352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353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354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355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356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357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358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359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98</v>
      </c>
      <c r="F36" s="264"/>
      <c r="G36" s="264" t="s">
        <v>360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361</v>
      </c>
      <c r="F37" s="264"/>
      <c r="G37" s="264" t="s">
        <v>362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363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364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99</v>
      </c>
      <c r="F40" s="264"/>
      <c r="G40" s="264" t="s">
        <v>365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100</v>
      </c>
      <c r="F41" s="264"/>
      <c r="G41" s="264" t="s">
        <v>366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367</v>
      </c>
      <c r="F42" s="264"/>
      <c r="G42" s="264" t="s">
        <v>368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369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370</v>
      </c>
      <c r="F44" s="264"/>
      <c r="G44" s="264" t="s">
        <v>371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102</v>
      </c>
      <c r="F45" s="264"/>
      <c r="G45" s="264" t="s">
        <v>372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373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374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375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376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377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378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379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380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381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382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383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384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385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386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387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388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389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390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391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392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393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394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395</v>
      </c>
      <c r="D76" s="282"/>
      <c r="E76" s="282"/>
      <c r="F76" s="282" t="s">
        <v>396</v>
      </c>
      <c r="G76" s="283"/>
      <c r="H76" s="282" t="s">
        <v>54</v>
      </c>
      <c r="I76" s="282" t="s">
        <v>57</v>
      </c>
      <c r="J76" s="282" t="s">
        <v>397</v>
      </c>
      <c r="K76" s="281"/>
    </row>
    <row r="77" s="1" customFormat="1" ht="17.25" customHeight="1">
      <c r="B77" s="279"/>
      <c r="C77" s="284" t="s">
        <v>398</v>
      </c>
      <c r="D77" s="284"/>
      <c r="E77" s="284"/>
      <c r="F77" s="285" t="s">
        <v>399</v>
      </c>
      <c r="G77" s="286"/>
      <c r="H77" s="284"/>
      <c r="I77" s="284"/>
      <c r="J77" s="284" t="s">
        <v>400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401</v>
      </c>
      <c r="G79" s="291"/>
      <c r="H79" s="267" t="s">
        <v>402</v>
      </c>
      <c r="I79" s="267" t="s">
        <v>403</v>
      </c>
      <c r="J79" s="267">
        <v>20</v>
      </c>
      <c r="K79" s="281"/>
    </row>
    <row r="80" s="1" customFormat="1" ht="15" customHeight="1">
      <c r="B80" s="279"/>
      <c r="C80" s="267" t="s">
        <v>404</v>
      </c>
      <c r="D80" s="267"/>
      <c r="E80" s="267"/>
      <c r="F80" s="290" t="s">
        <v>401</v>
      </c>
      <c r="G80" s="291"/>
      <c r="H80" s="267" t="s">
        <v>405</v>
      </c>
      <c r="I80" s="267" t="s">
        <v>403</v>
      </c>
      <c r="J80" s="267">
        <v>120</v>
      </c>
      <c r="K80" s="281"/>
    </row>
    <row r="81" s="1" customFormat="1" ht="15" customHeight="1">
      <c r="B81" s="292"/>
      <c r="C81" s="267" t="s">
        <v>406</v>
      </c>
      <c r="D81" s="267"/>
      <c r="E81" s="267"/>
      <c r="F81" s="290" t="s">
        <v>407</v>
      </c>
      <c r="G81" s="291"/>
      <c r="H81" s="267" t="s">
        <v>408</v>
      </c>
      <c r="I81" s="267" t="s">
        <v>403</v>
      </c>
      <c r="J81" s="267">
        <v>50</v>
      </c>
      <c r="K81" s="281"/>
    </row>
    <row r="82" s="1" customFormat="1" ht="15" customHeight="1">
      <c r="B82" s="292"/>
      <c r="C82" s="267" t="s">
        <v>409</v>
      </c>
      <c r="D82" s="267"/>
      <c r="E82" s="267"/>
      <c r="F82" s="290" t="s">
        <v>401</v>
      </c>
      <c r="G82" s="291"/>
      <c r="H82" s="267" t="s">
        <v>410</v>
      </c>
      <c r="I82" s="267" t="s">
        <v>411</v>
      </c>
      <c r="J82" s="267"/>
      <c r="K82" s="281"/>
    </row>
    <row r="83" s="1" customFormat="1" ht="15" customHeight="1">
      <c r="B83" s="292"/>
      <c r="C83" s="293" t="s">
        <v>412</v>
      </c>
      <c r="D83" s="293"/>
      <c r="E83" s="293"/>
      <c r="F83" s="294" t="s">
        <v>407</v>
      </c>
      <c r="G83" s="293"/>
      <c r="H83" s="293" t="s">
        <v>413</v>
      </c>
      <c r="I83" s="293" t="s">
        <v>403</v>
      </c>
      <c r="J83" s="293">
        <v>15</v>
      </c>
      <c r="K83" s="281"/>
    </row>
    <row r="84" s="1" customFormat="1" ht="15" customHeight="1">
      <c r="B84" s="292"/>
      <c r="C84" s="293" t="s">
        <v>414</v>
      </c>
      <c r="D84" s="293"/>
      <c r="E84" s="293"/>
      <c r="F84" s="294" t="s">
        <v>407</v>
      </c>
      <c r="G84" s="293"/>
      <c r="H84" s="293" t="s">
        <v>415</v>
      </c>
      <c r="I84" s="293" t="s">
        <v>403</v>
      </c>
      <c r="J84" s="293">
        <v>15</v>
      </c>
      <c r="K84" s="281"/>
    </row>
    <row r="85" s="1" customFormat="1" ht="15" customHeight="1">
      <c r="B85" s="292"/>
      <c r="C85" s="293" t="s">
        <v>416</v>
      </c>
      <c r="D85" s="293"/>
      <c r="E85" s="293"/>
      <c r="F85" s="294" t="s">
        <v>407</v>
      </c>
      <c r="G85" s="293"/>
      <c r="H85" s="293" t="s">
        <v>417</v>
      </c>
      <c r="I85" s="293" t="s">
        <v>403</v>
      </c>
      <c r="J85" s="293">
        <v>20</v>
      </c>
      <c r="K85" s="281"/>
    </row>
    <row r="86" s="1" customFormat="1" ht="15" customHeight="1">
      <c r="B86" s="292"/>
      <c r="C86" s="293" t="s">
        <v>418</v>
      </c>
      <c r="D86" s="293"/>
      <c r="E86" s="293"/>
      <c r="F86" s="294" t="s">
        <v>407</v>
      </c>
      <c r="G86" s="293"/>
      <c r="H86" s="293" t="s">
        <v>419</v>
      </c>
      <c r="I86" s="293" t="s">
        <v>403</v>
      </c>
      <c r="J86" s="293">
        <v>20</v>
      </c>
      <c r="K86" s="281"/>
    </row>
    <row r="87" s="1" customFormat="1" ht="15" customHeight="1">
      <c r="B87" s="292"/>
      <c r="C87" s="267" t="s">
        <v>420</v>
      </c>
      <c r="D87" s="267"/>
      <c r="E87" s="267"/>
      <c r="F87" s="290" t="s">
        <v>407</v>
      </c>
      <c r="G87" s="291"/>
      <c r="H87" s="267" t="s">
        <v>421</v>
      </c>
      <c r="I87" s="267" t="s">
        <v>403</v>
      </c>
      <c r="J87" s="267">
        <v>50</v>
      </c>
      <c r="K87" s="281"/>
    </row>
    <row r="88" s="1" customFormat="1" ht="15" customHeight="1">
      <c r="B88" s="292"/>
      <c r="C88" s="267" t="s">
        <v>422</v>
      </c>
      <c r="D88" s="267"/>
      <c r="E88" s="267"/>
      <c r="F88" s="290" t="s">
        <v>407</v>
      </c>
      <c r="G88" s="291"/>
      <c r="H88" s="267" t="s">
        <v>423</v>
      </c>
      <c r="I88" s="267" t="s">
        <v>403</v>
      </c>
      <c r="J88" s="267">
        <v>20</v>
      </c>
      <c r="K88" s="281"/>
    </row>
    <row r="89" s="1" customFormat="1" ht="15" customHeight="1">
      <c r="B89" s="292"/>
      <c r="C89" s="267" t="s">
        <v>424</v>
      </c>
      <c r="D89" s="267"/>
      <c r="E89" s="267"/>
      <c r="F89" s="290" t="s">
        <v>407</v>
      </c>
      <c r="G89" s="291"/>
      <c r="H89" s="267" t="s">
        <v>425</v>
      </c>
      <c r="I89" s="267" t="s">
        <v>403</v>
      </c>
      <c r="J89" s="267">
        <v>20</v>
      </c>
      <c r="K89" s="281"/>
    </row>
    <row r="90" s="1" customFormat="1" ht="15" customHeight="1">
      <c r="B90" s="292"/>
      <c r="C90" s="267" t="s">
        <v>426</v>
      </c>
      <c r="D90" s="267"/>
      <c r="E90" s="267"/>
      <c r="F90" s="290" t="s">
        <v>407</v>
      </c>
      <c r="G90" s="291"/>
      <c r="H90" s="267" t="s">
        <v>427</v>
      </c>
      <c r="I90" s="267" t="s">
        <v>403</v>
      </c>
      <c r="J90" s="267">
        <v>50</v>
      </c>
      <c r="K90" s="281"/>
    </row>
    <row r="91" s="1" customFormat="1" ht="15" customHeight="1">
      <c r="B91" s="292"/>
      <c r="C91" s="267" t="s">
        <v>428</v>
      </c>
      <c r="D91" s="267"/>
      <c r="E91" s="267"/>
      <c r="F91" s="290" t="s">
        <v>407</v>
      </c>
      <c r="G91" s="291"/>
      <c r="H91" s="267" t="s">
        <v>428</v>
      </c>
      <c r="I91" s="267" t="s">
        <v>403</v>
      </c>
      <c r="J91" s="267">
        <v>50</v>
      </c>
      <c r="K91" s="281"/>
    </row>
    <row r="92" s="1" customFormat="1" ht="15" customHeight="1">
      <c r="B92" s="292"/>
      <c r="C92" s="267" t="s">
        <v>429</v>
      </c>
      <c r="D92" s="267"/>
      <c r="E92" s="267"/>
      <c r="F92" s="290" t="s">
        <v>407</v>
      </c>
      <c r="G92" s="291"/>
      <c r="H92" s="267" t="s">
        <v>430</v>
      </c>
      <c r="I92" s="267" t="s">
        <v>403</v>
      </c>
      <c r="J92" s="267">
        <v>255</v>
      </c>
      <c r="K92" s="281"/>
    </row>
    <row r="93" s="1" customFormat="1" ht="15" customHeight="1">
      <c r="B93" s="292"/>
      <c r="C93" s="267" t="s">
        <v>431</v>
      </c>
      <c r="D93" s="267"/>
      <c r="E93" s="267"/>
      <c r="F93" s="290" t="s">
        <v>401</v>
      </c>
      <c r="G93" s="291"/>
      <c r="H93" s="267" t="s">
        <v>432</v>
      </c>
      <c r="I93" s="267" t="s">
        <v>433</v>
      </c>
      <c r="J93" s="267"/>
      <c r="K93" s="281"/>
    </row>
    <row r="94" s="1" customFormat="1" ht="15" customHeight="1">
      <c r="B94" s="292"/>
      <c r="C94" s="267" t="s">
        <v>434</v>
      </c>
      <c r="D94" s="267"/>
      <c r="E94" s="267"/>
      <c r="F94" s="290" t="s">
        <v>401</v>
      </c>
      <c r="G94" s="291"/>
      <c r="H94" s="267" t="s">
        <v>435</v>
      </c>
      <c r="I94" s="267" t="s">
        <v>436</v>
      </c>
      <c r="J94" s="267"/>
      <c r="K94" s="281"/>
    </row>
    <row r="95" s="1" customFormat="1" ht="15" customHeight="1">
      <c r="B95" s="292"/>
      <c r="C95" s="267" t="s">
        <v>437</v>
      </c>
      <c r="D95" s="267"/>
      <c r="E95" s="267"/>
      <c r="F95" s="290" t="s">
        <v>401</v>
      </c>
      <c r="G95" s="291"/>
      <c r="H95" s="267" t="s">
        <v>437</v>
      </c>
      <c r="I95" s="267" t="s">
        <v>436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401</v>
      </c>
      <c r="G96" s="291"/>
      <c r="H96" s="267" t="s">
        <v>438</v>
      </c>
      <c r="I96" s="267" t="s">
        <v>436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401</v>
      </c>
      <c r="G97" s="291"/>
      <c r="H97" s="267" t="s">
        <v>439</v>
      </c>
      <c r="I97" s="267" t="s">
        <v>436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440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395</v>
      </c>
      <c r="D103" s="282"/>
      <c r="E103" s="282"/>
      <c r="F103" s="282" t="s">
        <v>396</v>
      </c>
      <c r="G103" s="283"/>
      <c r="H103" s="282" t="s">
        <v>54</v>
      </c>
      <c r="I103" s="282" t="s">
        <v>57</v>
      </c>
      <c r="J103" s="282" t="s">
        <v>397</v>
      </c>
      <c r="K103" s="281"/>
    </row>
    <row r="104" s="1" customFormat="1" ht="17.25" customHeight="1">
      <c r="B104" s="279"/>
      <c r="C104" s="284" t="s">
        <v>398</v>
      </c>
      <c r="D104" s="284"/>
      <c r="E104" s="284"/>
      <c r="F104" s="285" t="s">
        <v>399</v>
      </c>
      <c r="G104" s="286"/>
      <c r="H104" s="284"/>
      <c r="I104" s="284"/>
      <c r="J104" s="284" t="s">
        <v>400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401</v>
      </c>
      <c r="G106" s="267"/>
      <c r="H106" s="267" t="s">
        <v>441</v>
      </c>
      <c r="I106" s="267" t="s">
        <v>403</v>
      </c>
      <c r="J106" s="267">
        <v>20</v>
      </c>
      <c r="K106" s="281"/>
    </row>
    <row r="107" s="1" customFormat="1" ht="15" customHeight="1">
      <c r="B107" s="279"/>
      <c r="C107" s="267" t="s">
        <v>404</v>
      </c>
      <c r="D107" s="267"/>
      <c r="E107" s="267"/>
      <c r="F107" s="290" t="s">
        <v>401</v>
      </c>
      <c r="G107" s="267"/>
      <c r="H107" s="267" t="s">
        <v>441</v>
      </c>
      <c r="I107" s="267" t="s">
        <v>403</v>
      </c>
      <c r="J107" s="267">
        <v>120</v>
      </c>
      <c r="K107" s="281"/>
    </row>
    <row r="108" s="1" customFormat="1" ht="15" customHeight="1">
      <c r="B108" s="292"/>
      <c r="C108" s="267" t="s">
        <v>406</v>
      </c>
      <c r="D108" s="267"/>
      <c r="E108" s="267"/>
      <c r="F108" s="290" t="s">
        <v>407</v>
      </c>
      <c r="G108" s="267"/>
      <c r="H108" s="267" t="s">
        <v>441</v>
      </c>
      <c r="I108" s="267" t="s">
        <v>403</v>
      </c>
      <c r="J108" s="267">
        <v>50</v>
      </c>
      <c r="K108" s="281"/>
    </row>
    <row r="109" s="1" customFormat="1" ht="15" customHeight="1">
      <c r="B109" s="292"/>
      <c r="C109" s="267" t="s">
        <v>409</v>
      </c>
      <c r="D109" s="267"/>
      <c r="E109" s="267"/>
      <c r="F109" s="290" t="s">
        <v>401</v>
      </c>
      <c r="G109" s="267"/>
      <c r="H109" s="267" t="s">
        <v>441</v>
      </c>
      <c r="I109" s="267" t="s">
        <v>411</v>
      </c>
      <c r="J109" s="267"/>
      <c r="K109" s="281"/>
    </row>
    <row r="110" s="1" customFormat="1" ht="15" customHeight="1">
      <c r="B110" s="292"/>
      <c r="C110" s="267" t="s">
        <v>420</v>
      </c>
      <c r="D110" s="267"/>
      <c r="E110" s="267"/>
      <c r="F110" s="290" t="s">
        <v>407</v>
      </c>
      <c r="G110" s="267"/>
      <c r="H110" s="267" t="s">
        <v>441</v>
      </c>
      <c r="I110" s="267" t="s">
        <v>403</v>
      </c>
      <c r="J110" s="267">
        <v>50</v>
      </c>
      <c r="K110" s="281"/>
    </row>
    <row r="111" s="1" customFormat="1" ht="15" customHeight="1">
      <c r="B111" s="292"/>
      <c r="C111" s="267" t="s">
        <v>428</v>
      </c>
      <c r="D111" s="267"/>
      <c r="E111" s="267"/>
      <c r="F111" s="290" t="s">
        <v>407</v>
      </c>
      <c r="G111" s="267"/>
      <c r="H111" s="267" t="s">
        <v>441</v>
      </c>
      <c r="I111" s="267" t="s">
        <v>403</v>
      </c>
      <c r="J111" s="267">
        <v>50</v>
      </c>
      <c r="K111" s="281"/>
    </row>
    <row r="112" s="1" customFormat="1" ht="15" customHeight="1">
      <c r="B112" s="292"/>
      <c r="C112" s="267" t="s">
        <v>426</v>
      </c>
      <c r="D112" s="267"/>
      <c r="E112" s="267"/>
      <c r="F112" s="290" t="s">
        <v>407</v>
      </c>
      <c r="G112" s="267"/>
      <c r="H112" s="267" t="s">
        <v>441</v>
      </c>
      <c r="I112" s="267" t="s">
        <v>403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401</v>
      </c>
      <c r="G113" s="267"/>
      <c r="H113" s="267" t="s">
        <v>442</v>
      </c>
      <c r="I113" s="267" t="s">
        <v>403</v>
      </c>
      <c r="J113" s="267">
        <v>20</v>
      </c>
      <c r="K113" s="281"/>
    </row>
    <row r="114" s="1" customFormat="1" ht="15" customHeight="1">
      <c r="B114" s="292"/>
      <c r="C114" s="267" t="s">
        <v>443</v>
      </c>
      <c r="D114" s="267"/>
      <c r="E114" s="267"/>
      <c r="F114" s="290" t="s">
        <v>401</v>
      </c>
      <c r="G114" s="267"/>
      <c r="H114" s="267" t="s">
        <v>444</v>
      </c>
      <c r="I114" s="267" t="s">
        <v>403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401</v>
      </c>
      <c r="G115" s="267"/>
      <c r="H115" s="267" t="s">
        <v>445</v>
      </c>
      <c r="I115" s="267" t="s">
        <v>436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401</v>
      </c>
      <c r="G116" s="267"/>
      <c r="H116" s="267" t="s">
        <v>446</v>
      </c>
      <c r="I116" s="267" t="s">
        <v>436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401</v>
      </c>
      <c r="G117" s="267"/>
      <c r="H117" s="267" t="s">
        <v>447</v>
      </c>
      <c r="I117" s="267" t="s">
        <v>448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449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395</v>
      </c>
      <c r="D123" s="282"/>
      <c r="E123" s="282"/>
      <c r="F123" s="282" t="s">
        <v>396</v>
      </c>
      <c r="G123" s="283"/>
      <c r="H123" s="282" t="s">
        <v>54</v>
      </c>
      <c r="I123" s="282" t="s">
        <v>57</v>
      </c>
      <c r="J123" s="282" t="s">
        <v>397</v>
      </c>
      <c r="K123" s="311"/>
    </row>
    <row r="124" s="1" customFormat="1" ht="17.25" customHeight="1">
      <c r="B124" s="310"/>
      <c r="C124" s="284" t="s">
        <v>398</v>
      </c>
      <c r="D124" s="284"/>
      <c r="E124" s="284"/>
      <c r="F124" s="285" t="s">
        <v>399</v>
      </c>
      <c r="G124" s="286"/>
      <c r="H124" s="284"/>
      <c r="I124" s="284"/>
      <c r="J124" s="284" t="s">
        <v>400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404</v>
      </c>
      <c r="D126" s="289"/>
      <c r="E126" s="289"/>
      <c r="F126" s="290" t="s">
        <v>401</v>
      </c>
      <c r="G126" s="267"/>
      <c r="H126" s="267" t="s">
        <v>441</v>
      </c>
      <c r="I126" s="267" t="s">
        <v>403</v>
      </c>
      <c r="J126" s="267">
        <v>120</v>
      </c>
      <c r="K126" s="315"/>
    </row>
    <row r="127" s="1" customFormat="1" ht="15" customHeight="1">
      <c r="B127" s="312"/>
      <c r="C127" s="267" t="s">
        <v>450</v>
      </c>
      <c r="D127" s="267"/>
      <c r="E127" s="267"/>
      <c r="F127" s="290" t="s">
        <v>401</v>
      </c>
      <c r="G127" s="267"/>
      <c r="H127" s="267" t="s">
        <v>451</v>
      </c>
      <c r="I127" s="267" t="s">
        <v>403</v>
      </c>
      <c r="J127" s="267" t="s">
        <v>452</v>
      </c>
      <c r="K127" s="315"/>
    </row>
    <row r="128" s="1" customFormat="1" ht="15" customHeight="1">
      <c r="B128" s="312"/>
      <c r="C128" s="267" t="s">
        <v>349</v>
      </c>
      <c r="D128" s="267"/>
      <c r="E128" s="267"/>
      <c r="F128" s="290" t="s">
        <v>401</v>
      </c>
      <c r="G128" s="267"/>
      <c r="H128" s="267" t="s">
        <v>453</v>
      </c>
      <c r="I128" s="267" t="s">
        <v>403</v>
      </c>
      <c r="J128" s="267" t="s">
        <v>452</v>
      </c>
      <c r="K128" s="315"/>
    </row>
    <row r="129" s="1" customFormat="1" ht="15" customHeight="1">
      <c r="B129" s="312"/>
      <c r="C129" s="267" t="s">
        <v>412</v>
      </c>
      <c r="D129" s="267"/>
      <c r="E129" s="267"/>
      <c r="F129" s="290" t="s">
        <v>407</v>
      </c>
      <c r="G129" s="267"/>
      <c r="H129" s="267" t="s">
        <v>413</v>
      </c>
      <c r="I129" s="267" t="s">
        <v>403</v>
      </c>
      <c r="J129" s="267">
        <v>15</v>
      </c>
      <c r="K129" s="315"/>
    </row>
    <row r="130" s="1" customFormat="1" ht="15" customHeight="1">
      <c r="B130" s="312"/>
      <c r="C130" s="293" t="s">
        <v>414</v>
      </c>
      <c r="D130" s="293"/>
      <c r="E130" s="293"/>
      <c r="F130" s="294" t="s">
        <v>407</v>
      </c>
      <c r="G130" s="293"/>
      <c r="H130" s="293" t="s">
        <v>415</v>
      </c>
      <c r="I130" s="293" t="s">
        <v>403</v>
      </c>
      <c r="J130" s="293">
        <v>15</v>
      </c>
      <c r="K130" s="315"/>
    </row>
    <row r="131" s="1" customFormat="1" ht="15" customHeight="1">
      <c r="B131" s="312"/>
      <c r="C131" s="293" t="s">
        <v>416</v>
      </c>
      <c r="D131" s="293"/>
      <c r="E131" s="293"/>
      <c r="F131" s="294" t="s">
        <v>407</v>
      </c>
      <c r="G131" s="293"/>
      <c r="H131" s="293" t="s">
        <v>417</v>
      </c>
      <c r="I131" s="293" t="s">
        <v>403</v>
      </c>
      <c r="J131" s="293">
        <v>20</v>
      </c>
      <c r="K131" s="315"/>
    </row>
    <row r="132" s="1" customFormat="1" ht="15" customHeight="1">
      <c r="B132" s="312"/>
      <c r="C132" s="293" t="s">
        <v>418</v>
      </c>
      <c r="D132" s="293"/>
      <c r="E132" s="293"/>
      <c r="F132" s="294" t="s">
        <v>407</v>
      </c>
      <c r="G132" s="293"/>
      <c r="H132" s="293" t="s">
        <v>419</v>
      </c>
      <c r="I132" s="293" t="s">
        <v>403</v>
      </c>
      <c r="J132" s="293">
        <v>20</v>
      </c>
      <c r="K132" s="315"/>
    </row>
    <row r="133" s="1" customFormat="1" ht="15" customHeight="1">
      <c r="B133" s="312"/>
      <c r="C133" s="267" t="s">
        <v>406</v>
      </c>
      <c r="D133" s="267"/>
      <c r="E133" s="267"/>
      <c r="F133" s="290" t="s">
        <v>407</v>
      </c>
      <c r="G133" s="267"/>
      <c r="H133" s="267" t="s">
        <v>441</v>
      </c>
      <c r="I133" s="267" t="s">
        <v>403</v>
      </c>
      <c r="J133" s="267">
        <v>50</v>
      </c>
      <c r="K133" s="315"/>
    </row>
    <row r="134" s="1" customFormat="1" ht="15" customHeight="1">
      <c r="B134" s="312"/>
      <c r="C134" s="267" t="s">
        <v>420</v>
      </c>
      <c r="D134" s="267"/>
      <c r="E134" s="267"/>
      <c r="F134" s="290" t="s">
        <v>407</v>
      </c>
      <c r="G134" s="267"/>
      <c r="H134" s="267" t="s">
        <v>441</v>
      </c>
      <c r="I134" s="267" t="s">
        <v>403</v>
      </c>
      <c r="J134" s="267">
        <v>50</v>
      </c>
      <c r="K134" s="315"/>
    </row>
    <row r="135" s="1" customFormat="1" ht="15" customHeight="1">
      <c r="B135" s="312"/>
      <c r="C135" s="267" t="s">
        <v>426</v>
      </c>
      <c r="D135" s="267"/>
      <c r="E135" s="267"/>
      <c r="F135" s="290" t="s">
        <v>407</v>
      </c>
      <c r="G135" s="267"/>
      <c r="H135" s="267" t="s">
        <v>441</v>
      </c>
      <c r="I135" s="267" t="s">
        <v>403</v>
      </c>
      <c r="J135" s="267">
        <v>50</v>
      </c>
      <c r="K135" s="315"/>
    </row>
    <row r="136" s="1" customFormat="1" ht="15" customHeight="1">
      <c r="B136" s="312"/>
      <c r="C136" s="267" t="s">
        <v>428</v>
      </c>
      <c r="D136" s="267"/>
      <c r="E136" s="267"/>
      <c r="F136" s="290" t="s">
        <v>407</v>
      </c>
      <c r="G136" s="267"/>
      <c r="H136" s="267" t="s">
        <v>441</v>
      </c>
      <c r="I136" s="267" t="s">
        <v>403</v>
      </c>
      <c r="J136" s="267">
        <v>50</v>
      </c>
      <c r="K136" s="315"/>
    </row>
    <row r="137" s="1" customFormat="1" ht="15" customHeight="1">
      <c r="B137" s="312"/>
      <c r="C137" s="267" t="s">
        <v>429</v>
      </c>
      <c r="D137" s="267"/>
      <c r="E137" s="267"/>
      <c r="F137" s="290" t="s">
        <v>407</v>
      </c>
      <c r="G137" s="267"/>
      <c r="H137" s="267" t="s">
        <v>454</v>
      </c>
      <c r="I137" s="267" t="s">
        <v>403</v>
      </c>
      <c r="J137" s="267">
        <v>255</v>
      </c>
      <c r="K137" s="315"/>
    </row>
    <row r="138" s="1" customFormat="1" ht="15" customHeight="1">
      <c r="B138" s="312"/>
      <c r="C138" s="267" t="s">
        <v>431</v>
      </c>
      <c r="D138" s="267"/>
      <c r="E138" s="267"/>
      <c r="F138" s="290" t="s">
        <v>401</v>
      </c>
      <c r="G138" s="267"/>
      <c r="H138" s="267" t="s">
        <v>455</v>
      </c>
      <c r="I138" s="267" t="s">
        <v>433</v>
      </c>
      <c r="J138" s="267"/>
      <c r="K138" s="315"/>
    </row>
    <row r="139" s="1" customFormat="1" ht="15" customHeight="1">
      <c r="B139" s="312"/>
      <c r="C139" s="267" t="s">
        <v>434</v>
      </c>
      <c r="D139" s="267"/>
      <c r="E139" s="267"/>
      <c r="F139" s="290" t="s">
        <v>401</v>
      </c>
      <c r="G139" s="267"/>
      <c r="H139" s="267" t="s">
        <v>456</v>
      </c>
      <c r="I139" s="267" t="s">
        <v>436</v>
      </c>
      <c r="J139" s="267"/>
      <c r="K139" s="315"/>
    </row>
    <row r="140" s="1" customFormat="1" ht="15" customHeight="1">
      <c r="B140" s="312"/>
      <c r="C140" s="267" t="s">
        <v>437</v>
      </c>
      <c r="D140" s="267"/>
      <c r="E140" s="267"/>
      <c r="F140" s="290" t="s">
        <v>401</v>
      </c>
      <c r="G140" s="267"/>
      <c r="H140" s="267" t="s">
        <v>437</v>
      </c>
      <c r="I140" s="267" t="s">
        <v>436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401</v>
      </c>
      <c r="G141" s="267"/>
      <c r="H141" s="267" t="s">
        <v>457</v>
      </c>
      <c r="I141" s="267" t="s">
        <v>436</v>
      </c>
      <c r="J141" s="267"/>
      <c r="K141" s="315"/>
    </row>
    <row r="142" s="1" customFormat="1" ht="15" customHeight="1">
      <c r="B142" s="312"/>
      <c r="C142" s="267" t="s">
        <v>458</v>
      </c>
      <c r="D142" s="267"/>
      <c r="E142" s="267"/>
      <c r="F142" s="290" t="s">
        <v>401</v>
      </c>
      <c r="G142" s="267"/>
      <c r="H142" s="267" t="s">
        <v>459</v>
      </c>
      <c r="I142" s="267" t="s">
        <v>436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460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395</v>
      </c>
      <c r="D148" s="282"/>
      <c r="E148" s="282"/>
      <c r="F148" s="282" t="s">
        <v>396</v>
      </c>
      <c r="G148" s="283"/>
      <c r="H148" s="282" t="s">
        <v>54</v>
      </c>
      <c r="I148" s="282" t="s">
        <v>57</v>
      </c>
      <c r="J148" s="282" t="s">
        <v>397</v>
      </c>
      <c r="K148" s="281"/>
    </row>
    <row r="149" s="1" customFormat="1" ht="17.25" customHeight="1">
      <c r="B149" s="279"/>
      <c r="C149" s="284" t="s">
        <v>398</v>
      </c>
      <c r="D149" s="284"/>
      <c r="E149" s="284"/>
      <c r="F149" s="285" t="s">
        <v>399</v>
      </c>
      <c r="G149" s="286"/>
      <c r="H149" s="284"/>
      <c r="I149" s="284"/>
      <c r="J149" s="284" t="s">
        <v>400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404</v>
      </c>
      <c r="D151" s="267"/>
      <c r="E151" s="267"/>
      <c r="F151" s="320" t="s">
        <v>401</v>
      </c>
      <c r="G151" s="267"/>
      <c r="H151" s="319" t="s">
        <v>441</v>
      </c>
      <c r="I151" s="319" t="s">
        <v>403</v>
      </c>
      <c r="J151" s="319">
        <v>120</v>
      </c>
      <c r="K151" s="315"/>
    </row>
    <row r="152" s="1" customFormat="1" ht="15" customHeight="1">
      <c r="B152" s="292"/>
      <c r="C152" s="319" t="s">
        <v>450</v>
      </c>
      <c r="D152" s="267"/>
      <c r="E152" s="267"/>
      <c r="F152" s="320" t="s">
        <v>401</v>
      </c>
      <c r="G152" s="267"/>
      <c r="H152" s="319" t="s">
        <v>461</v>
      </c>
      <c r="I152" s="319" t="s">
        <v>403</v>
      </c>
      <c r="J152" s="319" t="s">
        <v>452</v>
      </c>
      <c r="K152" s="315"/>
    </row>
    <row r="153" s="1" customFormat="1" ht="15" customHeight="1">
      <c r="B153" s="292"/>
      <c r="C153" s="319" t="s">
        <v>349</v>
      </c>
      <c r="D153" s="267"/>
      <c r="E153" s="267"/>
      <c r="F153" s="320" t="s">
        <v>401</v>
      </c>
      <c r="G153" s="267"/>
      <c r="H153" s="319" t="s">
        <v>462</v>
      </c>
      <c r="I153" s="319" t="s">
        <v>403</v>
      </c>
      <c r="J153" s="319" t="s">
        <v>452</v>
      </c>
      <c r="K153" s="315"/>
    </row>
    <row r="154" s="1" customFormat="1" ht="15" customHeight="1">
      <c r="B154" s="292"/>
      <c r="C154" s="319" t="s">
        <v>406</v>
      </c>
      <c r="D154" s="267"/>
      <c r="E154" s="267"/>
      <c r="F154" s="320" t="s">
        <v>407</v>
      </c>
      <c r="G154" s="267"/>
      <c r="H154" s="319" t="s">
        <v>441</v>
      </c>
      <c r="I154" s="319" t="s">
        <v>403</v>
      </c>
      <c r="J154" s="319">
        <v>50</v>
      </c>
      <c r="K154" s="315"/>
    </row>
    <row r="155" s="1" customFormat="1" ht="15" customHeight="1">
      <c r="B155" s="292"/>
      <c r="C155" s="319" t="s">
        <v>409</v>
      </c>
      <c r="D155" s="267"/>
      <c r="E155" s="267"/>
      <c r="F155" s="320" t="s">
        <v>401</v>
      </c>
      <c r="G155" s="267"/>
      <c r="H155" s="319" t="s">
        <v>441</v>
      </c>
      <c r="I155" s="319" t="s">
        <v>411</v>
      </c>
      <c r="J155" s="319"/>
      <c r="K155" s="315"/>
    </row>
    <row r="156" s="1" customFormat="1" ht="15" customHeight="1">
      <c r="B156" s="292"/>
      <c r="C156" s="319" t="s">
        <v>420</v>
      </c>
      <c r="D156" s="267"/>
      <c r="E156" s="267"/>
      <c r="F156" s="320" t="s">
        <v>407</v>
      </c>
      <c r="G156" s="267"/>
      <c r="H156" s="319" t="s">
        <v>441</v>
      </c>
      <c r="I156" s="319" t="s">
        <v>403</v>
      </c>
      <c r="J156" s="319">
        <v>50</v>
      </c>
      <c r="K156" s="315"/>
    </row>
    <row r="157" s="1" customFormat="1" ht="15" customHeight="1">
      <c r="B157" s="292"/>
      <c r="C157" s="319" t="s">
        <v>428</v>
      </c>
      <c r="D157" s="267"/>
      <c r="E157" s="267"/>
      <c r="F157" s="320" t="s">
        <v>407</v>
      </c>
      <c r="G157" s="267"/>
      <c r="H157" s="319" t="s">
        <v>441</v>
      </c>
      <c r="I157" s="319" t="s">
        <v>403</v>
      </c>
      <c r="J157" s="319">
        <v>50</v>
      </c>
      <c r="K157" s="315"/>
    </row>
    <row r="158" s="1" customFormat="1" ht="15" customHeight="1">
      <c r="B158" s="292"/>
      <c r="C158" s="319" t="s">
        <v>426</v>
      </c>
      <c r="D158" s="267"/>
      <c r="E158" s="267"/>
      <c r="F158" s="320" t="s">
        <v>407</v>
      </c>
      <c r="G158" s="267"/>
      <c r="H158" s="319" t="s">
        <v>441</v>
      </c>
      <c r="I158" s="319" t="s">
        <v>403</v>
      </c>
      <c r="J158" s="319">
        <v>50</v>
      </c>
      <c r="K158" s="315"/>
    </row>
    <row r="159" s="1" customFormat="1" ht="15" customHeight="1">
      <c r="B159" s="292"/>
      <c r="C159" s="319" t="s">
        <v>81</v>
      </c>
      <c r="D159" s="267"/>
      <c r="E159" s="267"/>
      <c r="F159" s="320" t="s">
        <v>401</v>
      </c>
      <c r="G159" s="267"/>
      <c r="H159" s="319" t="s">
        <v>463</v>
      </c>
      <c r="I159" s="319" t="s">
        <v>403</v>
      </c>
      <c r="J159" s="319" t="s">
        <v>464</v>
      </c>
      <c r="K159" s="315"/>
    </row>
    <row r="160" s="1" customFormat="1" ht="15" customHeight="1">
      <c r="B160" s="292"/>
      <c r="C160" s="319" t="s">
        <v>465</v>
      </c>
      <c r="D160" s="267"/>
      <c r="E160" s="267"/>
      <c r="F160" s="320" t="s">
        <v>401</v>
      </c>
      <c r="G160" s="267"/>
      <c r="H160" s="319" t="s">
        <v>466</v>
      </c>
      <c r="I160" s="319" t="s">
        <v>436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467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395</v>
      </c>
      <c r="D166" s="282"/>
      <c r="E166" s="282"/>
      <c r="F166" s="282" t="s">
        <v>396</v>
      </c>
      <c r="G166" s="324"/>
      <c r="H166" s="325" t="s">
        <v>54</v>
      </c>
      <c r="I166" s="325" t="s">
        <v>57</v>
      </c>
      <c r="J166" s="282" t="s">
        <v>397</v>
      </c>
      <c r="K166" s="259"/>
    </row>
    <row r="167" s="1" customFormat="1" ht="17.25" customHeight="1">
      <c r="B167" s="260"/>
      <c r="C167" s="284" t="s">
        <v>398</v>
      </c>
      <c r="D167" s="284"/>
      <c r="E167" s="284"/>
      <c r="F167" s="285" t="s">
        <v>399</v>
      </c>
      <c r="G167" s="326"/>
      <c r="H167" s="327"/>
      <c r="I167" s="327"/>
      <c r="J167" s="284" t="s">
        <v>400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404</v>
      </c>
      <c r="D169" s="267"/>
      <c r="E169" s="267"/>
      <c r="F169" s="290" t="s">
        <v>401</v>
      </c>
      <c r="G169" s="267"/>
      <c r="H169" s="267" t="s">
        <v>441</v>
      </c>
      <c r="I169" s="267" t="s">
        <v>403</v>
      </c>
      <c r="J169" s="267">
        <v>120</v>
      </c>
      <c r="K169" s="315"/>
    </row>
    <row r="170" s="1" customFormat="1" ht="15" customHeight="1">
      <c r="B170" s="292"/>
      <c r="C170" s="267" t="s">
        <v>450</v>
      </c>
      <c r="D170" s="267"/>
      <c r="E170" s="267"/>
      <c r="F170" s="290" t="s">
        <v>401</v>
      </c>
      <c r="G170" s="267"/>
      <c r="H170" s="267" t="s">
        <v>451</v>
      </c>
      <c r="I170" s="267" t="s">
        <v>403</v>
      </c>
      <c r="J170" s="267" t="s">
        <v>452</v>
      </c>
      <c r="K170" s="315"/>
    </row>
    <row r="171" s="1" customFormat="1" ht="15" customHeight="1">
      <c r="B171" s="292"/>
      <c r="C171" s="267" t="s">
        <v>349</v>
      </c>
      <c r="D171" s="267"/>
      <c r="E171" s="267"/>
      <c r="F171" s="290" t="s">
        <v>401</v>
      </c>
      <c r="G171" s="267"/>
      <c r="H171" s="267" t="s">
        <v>468</v>
      </c>
      <c r="I171" s="267" t="s">
        <v>403</v>
      </c>
      <c r="J171" s="267" t="s">
        <v>452</v>
      </c>
      <c r="K171" s="315"/>
    </row>
    <row r="172" s="1" customFormat="1" ht="15" customHeight="1">
      <c r="B172" s="292"/>
      <c r="C172" s="267" t="s">
        <v>406</v>
      </c>
      <c r="D172" s="267"/>
      <c r="E172" s="267"/>
      <c r="F172" s="290" t="s">
        <v>407</v>
      </c>
      <c r="G172" s="267"/>
      <c r="H172" s="267" t="s">
        <v>468</v>
      </c>
      <c r="I172" s="267" t="s">
        <v>403</v>
      </c>
      <c r="J172" s="267">
        <v>50</v>
      </c>
      <c r="K172" s="315"/>
    </row>
    <row r="173" s="1" customFormat="1" ht="15" customHeight="1">
      <c r="B173" s="292"/>
      <c r="C173" s="267" t="s">
        <v>409</v>
      </c>
      <c r="D173" s="267"/>
      <c r="E173" s="267"/>
      <c r="F173" s="290" t="s">
        <v>401</v>
      </c>
      <c r="G173" s="267"/>
      <c r="H173" s="267" t="s">
        <v>468</v>
      </c>
      <c r="I173" s="267" t="s">
        <v>411</v>
      </c>
      <c r="J173" s="267"/>
      <c r="K173" s="315"/>
    </row>
    <row r="174" s="1" customFormat="1" ht="15" customHeight="1">
      <c r="B174" s="292"/>
      <c r="C174" s="267" t="s">
        <v>420</v>
      </c>
      <c r="D174" s="267"/>
      <c r="E174" s="267"/>
      <c r="F174" s="290" t="s">
        <v>407</v>
      </c>
      <c r="G174" s="267"/>
      <c r="H174" s="267" t="s">
        <v>468</v>
      </c>
      <c r="I174" s="267" t="s">
        <v>403</v>
      </c>
      <c r="J174" s="267">
        <v>50</v>
      </c>
      <c r="K174" s="315"/>
    </row>
    <row r="175" s="1" customFormat="1" ht="15" customHeight="1">
      <c r="B175" s="292"/>
      <c r="C175" s="267" t="s">
        <v>428</v>
      </c>
      <c r="D175" s="267"/>
      <c r="E175" s="267"/>
      <c r="F175" s="290" t="s">
        <v>407</v>
      </c>
      <c r="G175" s="267"/>
      <c r="H175" s="267" t="s">
        <v>468</v>
      </c>
      <c r="I175" s="267" t="s">
        <v>403</v>
      </c>
      <c r="J175" s="267">
        <v>50</v>
      </c>
      <c r="K175" s="315"/>
    </row>
    <row r="176" s="1" customFormat="1" ht="15" customHeight="1">
      <c r="B176" s="292"/>
      <c r="C176" s="267" t="s">
        <v>426</v>
      </c>
      <c r="D176" s="267"/>
      <c r="E176" s="267"/>
      <c r="F176" s="290" t="s">
        <v>407</v>
      </c>
      <c r="G176" s="267"/>
      <c r="H176" s="267" t="s">
        <v>468</v>
      </c>
      <c r="I176" s="267" t="s">
        <v>403</v>
      </c>
      <c r="J176" s="267">
        <v>50</v>
      </c>
      <c r="K176" s="315"/>
    </row>
    <row r="177" s="1" customFormat="1" ht="15" customHeight="1">
      <c r="B177" s="292"/>
      <c r="C177" s="267" t="s">
        <v>98</v>
      </c>
      <c r="D177" s="267"/>
      <c r="E177" s="267"/>
      <c r="F177" s="290" t="s">
        <v>401</v>
      </c>
      <c r="G177" s="267"/>
      <c r="H177" s="267" t="s">
        <v>469</v>
      </c>
      <c r="I177" s="267" t="s">
        <v>470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401</v>
      </c>
      <c r="G178" s="267"/>
      <c r="H178" s="267" t="s">
        <v>471</v>
      </c>
      <c r="I178" s="267" t="s">
        <v>472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401</v>
      </c>
      <c r="G179" s="267"/>
      <c r="H179" s="267" t="s">
        <v>473</v>
      </c>
      <c r="I179" s="267" t="s">
        <v>403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401</v>
      </c>
      <c r="G180" s="267"/>
      <c r="H180" s="267" t="s">
        <v>474</v>
      </c>
      <c r="I180" s="267" t="s">
        <v>403</v>
      </c>
      <c r="J180" s="267">
        <v>255</v>
      </c>
      <c r="K180" s="315"/>
    </row>
    <row r="181" s="1" customFormat="1" ht="15" customHeight="1">
      <c r="B181" s="292"/>
      <c r="C181" s="267" t="s">
        <v>99</v>
      </c>
      <c r="D181" s="267"/>
      <c r="E181" s="267"/>
      <c r="F181" s="290" t="s">
        <v>401</v>
      </c>
      <c r="G181" s="267"/>
      <c r="H181" s="267" t="s">
        <v>365</v>
      </c>
      <c r="I181" s="267" t="s">
        <v>403</v>
      </c>
      <c r="J181" s="267">
        <v>10</v>
      </c>
      <c r="K181" s="315"/>
    </row>
    <row r="182" s="1" customFormat="1" ht="15" customHeight="1">
      <c r="B182" s="292"/>
      <c r="C182" s="267" t="s">
        <v>100</v>
      </c>
      <c r="D182" s="267"/>
      <c r="E182" s="267"/>
      <c r="F182" s="290" t="s">
        <v>401</v>
      </c>
      <c r="G182" s="267"/>
      <c r="H182" s="267" t="s">
        <v>475</v>
      </c>
      <c r="I182" s="267" t="s">
        <v>436</v>
      </c>
      <c r="J182" s="267"/>
      <c r="K182" s="315"/>
    </row>
    <row r="183" s="1" customFormat="1" ht="15" customHeight="1">
      <c r="B183" s="292"/>
      <c r="C183" s="267" t="s">
        <v>476</v>
      </c>
      <c r="D183" s="267"/>
      <c r="E183" s="267"/>
      <c r="F183" s="290" t="s">
        <v>401</v>
      </c>
      <c r="G183" s="267"/>
      <c r="H183" s="267" t="s">
        <v>477</v>
      </c>
      <c r="I183" s="267" t="s">
        <v>436</v>
      </c>
      <c r="J183" s="267"/>
      <c r="K183" s="315"/>
    </row>
    <row r="184" s="1" customFormat="1" ht="15" customHeight="1">
      <c r="B184" s="292"/>
      <c r="C184" s="267" t="s">
        <v>465</v>
      </c>
      <c r="D184" s="267"/>
      <c r="E184" s="267"/>
      <c r="F184" s="290" t="s">
        <v>401</v>
      </c>
      <c r="G184" s="267"/>
      <c r="H184" s="267" t="s">
        <v>478</v>
      </c>
      <c r="I184" s="267" t="s">
        <v>436</v>
      </c>
      <c r="J184" s="267"/>
      <c r="K184" s="315"/>
    </row>
    <row r="185" s="1" customFormat="1" ht="15" customHeight="1">
      <c r="B185" s="292"/>
      <c r="C185" s="267" t="s">
        <v>102</v>
      </c>
      <c r="D185" s="267"/>
      <c r="E185" s="267"/>
      <c r="F185" s="290" t="s">
        <v>407</v>
      </c>
      <c r="G185" s="267"/>
      <c r="H185" s="267" t="s">
        <v>479</v>
      </c>
      <c r="I185" s="267" t="s">
        <v>403</v>
      </c>
      <c r="J185" s="267">
        <v>50</v>
      </c>
      <c r="K185" s="315"/>
    </row>
    <row r="186" s="1" customFormat="1" ht="15" customHeight="1">
      <c r="B186" s="292"/>
      <c r="C186" s="267" t="s">
        <v>480</v>
      </c>
      <c r="D186" s="267"/>
      <c r="E186" s="267"/>
      <c r="F186" s="290" t="s">
        <v>407</v>
      </c>
      <c r="G186" s="267"/>
      <c r="H186" s="267" t="s">
        <v>481</v>
      </c>
      <c r="I186" s="267" t="s">
        <v>482</v>
      </c>
      <c r="J186" s="267"/>
      <c r="K186" s="315"/>
    </row>
    <row r="187" s="1" customFormat="1" ht="15" customHeight="1">
      <c r="B187" s="292"/>
      <c r="C187" s="267" t="s">
        <v>483</v>
      </c>
      <c r="D187" s="267"/>
      <c r="E187" s="267"/>
      <c r="F187" s="290" t="s">
        <v>407</v>
      </c>
      <c r="G187" s="267"/>
      <c r="H187" s="267" t="s">
        <v>484</v>
      </c>
      <c r="I187" s="267" t="s">
        <v>482</v>
      </c>
      <c r="J187" s="267"/>
      <c r="K187" s="315"/>
    </row>
    <row r="188" s="1" customFormat="1" ht="15" customHeight="1">
      <c r="B188" s="292"/>
      <c r="C188" s="267" t="s">
        <v>485</v>
      </c>
      <c r="D188" s="267"/>
      <c r="E188" s="267"/>
      <c r="F188" s="290" t="s">
        <v>407</v>
      </c>
      <c r="G188" s="267"/>
      <c r="H188" s="267" t="s">
        <v>486</v>
      </c>
      <c r="I188" s="267" t="s">
        <v>482</v>
      </c>
      <c r="J188" s="267"/>
      <c r="K188" s="315"/>
    </row>
    <row r="189" s="1" customFormat="1" ht="15" customHeight="1">
      <c r="B189" s="292"/>
      <c r="C189" s="328" t="s">
        <v>487</v>
      </c>
      <c r="D189" s="267"/>
      <c r="E189" s="267"/>
      <c r="F189" s="290" t="s">
        <v>407</v>
      </c>
      <c r="G189" s="267"/>
      <c r="H189" s="267" t="s">
        <v>488</v>
      </c>
      <c r="I189" s="267" t="s">
        <v>489</v>
      </c>
      <c r="J189" s="329" t="s">
        <v>490</v>
      </c>
      <c r="K189" s="315"/>
    </row>
    <row r="190" s="16" customFormat="1" ht="15" customHeight="1">
      <c r="B190" s="330"/>
      <c r="C190" s="331" t="s">
        <v>491</v>
      </c>
      <c r="D190" s="332"/>
      <c r="E190" s="332"/>
      <c r="F190" s="333" t="s">
        <v>407</v>
      </c>
      <c r="G190" s="332"/>
      <c r="H190" s="332" t="s">
        <v>492</v>
      </c>
      <c r="I190" s="332" t="s">
        <v>489</v>
      </c>
      <c r="J190" s="334" t="s">
        <v>490</v>
      </c>
      <c r="K190" s="335"/>
    </row>
    <row r="191" s="1" customFormat="1" ht="15" customHeight="1">
      <c r="B191" s="292"/>
      <c r="C191" s="328" t="s">
        <v>42</v>
      </c>
      <c r="D191" s="267"/>
      <c r="E191" s="267"/>
      <c r="F191" s="290" t="s">
        <v>401</v>
      </c>
      <c r="G191" s="267"/>
      <c r="H191" s="264" t="s">
        <v>493</v>
      </c>
      <c r="I191" s="267" t="s">
        <v>494</v>
      </c>
      <c r="J191" s="267"/>
      <c r="K191" s="315"/>
    </row>
    <row r="192" s="1" customFormat="1" ht="15" customHeight="1">
      <c r="B192" s="292"/>
      <c r="C192" s="328" t="s">
        <v>495</v>
      </c>
      <c r="D192" s="267"/>
      <c r="E192" s="267"/>
      <c r="F192" s="290" t="s">
        <v>401</v>
      </c>
      <c r="G192" s="267"/>
      <c r="H192" s="267" t="s">
        <v>496</v>
      </c>
      <c r="I192" s="267" t="s">
        <v>436</v>
      </c>
      <c r="J192" s="267"/>
      <c r="K192" s="315"/>
    </row>
    <row r="193" s="1" customFormat="1" ht="15" customHeight="1">
      <c r="B193" s="292"/>
      <c r="C193" s="328" t="s">
        <v>497</v>
      </c>
      <c r="D193" s="267"/>
      <c r="E193" s="267"/>
      <c r="F193" s="290" t="s">
        <v>401</v>
      </c>
      <c r="G193" s="267"/>
      <c r="H193" s="267" t="s">
        <v>498</v>
      </c>
      <c r="I193" s="267" t="s">
        <v>436</v>
      </c>
      <c r="J193" s="267"/>
      <c r="K193" s="315"/>
    </row>
    <row r="194" s="1" customFormat="1" ht="15" customHeight="1">
      <c r="B194" s="292"/>
      <c r="C194" s="328" t="s">
        <v>499</v>
      </c>
      <c r="D194" s="267"/>
      <c r="E194" s="267"/>
      <c r="F194" s="290" t="s">
        <v>407</v>
      </c>
      <c r="G194" s="267"/>
      <c r="H194" s="267" t="s">
        <v>500</v>
      </c>
      <c r="I194" s="267" t="s">
        <v>436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501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502</v>
      </c>
      <c r="D201" s="337"/>
      <c r="E201" s="337"/>
      <c r="F201" s="337" t="s">
        <v>503</v>
      </c>
      <c r="G201" s="338"/>
      <c r="H201" s="337" t="s">
        <v>504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494</v>
      </c>
      <c r="D203" s="267"/>
      <c r="E203" s="267"/>
      <c r="F203" s="290" t="s">
        <v>43</v>
      </c>
      <c r="G203" s="267"/>
      <c r="H203" s="267" t="s">
        <v>505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44</v>
      </c>
      <c r="G204" s="267"/>
      <c r="H204" s="267" t="s">
        <v>506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47</v>
      </c>
      <c r="G205" s="267"/>
      <c r="H205" s="267" t="s">
        <v>507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45</v>
      </c>
      <c r="G206" s="267"/>
      <c r="H206" s="267" t="s">
        <v>508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46</v>
      </c>
      <c r="G207" s="267"/>
      <c r="H207" s="267" t="s">
        <v>509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448</v>
      </c>
      <c r="D209" s="267"/>
      <c r="E209" s="267"/>
      <c r="F209" s="290" t="s">
        <v>76</v>
      </c>
      <c r="G209" s="267"/>
      <c r="H209" s="267" t="s">
        <v>510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343</v>
      </c>
      <c r="G210" s="267"/>
      <c r="H210" s="267" t="s">
        <v>344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341</v>
      </c>
      <c r="G211" s="267"/>
      <c r="H211" s="267" t="s">
        <v>511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345</v>
      </c>
      <c r="G212" s="328"/>
      <c r="H212" s="319" t="s">
        <v>346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347</v>
      </c>
      <c r="G213" s="328"/>
      <c r="H213" s="319" t="s">
        <v>512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472</v>
      </c>
      <c r="D215" s="267"/>
      <c r="E215" s="267"/>
      <c r="F215" s="290">
        <v>1</v>
      </c>
      <c r="G215" s="328"/>
      <c r="H215" s="319" t="s">
        <v>513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514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515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516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2025-05-15T06:43:50Z</dcterms:created>
  <dcterms:modified xsi:type="dcterms:W3CDTF">2025-05-15T06:43:53Z</dcterms:modified>
</cp:coreProperties>
</file>